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352" windowHeight="7500" activeTab="0"/>
  </bookViews>
  <sheets>
    <sheet name="Veřejné zakázky" sheetId="1" r:id="rId1"/>
  </sheets>
  <definedNames/>
  <calcPr fullCalcOnLoad="1"/>
</workbook>
</file>

<file path=xl/sharedStrings.xml><?xml version="1.0" encoding="utf-8"?>
<sst xmlns="http://schemas.openxmlformats.org/spreadsheetml/2006/main" count="619" uniqueCount="410">
  <si>
    <t>Název zakázky</t>
  </si>
  <si>
    <t>Přehled uchazečů</t>
  </si>
  <si>
    <t>Hodnotící kritéria</t>
  </si>
  <si>
    <t>Strabag a.s. Praha</t>
  </si>
  <si>
    <t>Silnice Brno s.r.o.</t>
  </si>
  <si>
    <t>Vodostav Ostrava s.r.o.</t>
  </si>
  <si>
    <t>MS stavby s.r.o. Olomouc</t>
  </si>
  <si>
    <t>Pražské stavby a.s. Praha</t>
  </si>
  <si>
    <t>LB 2000 s.r.o. Olomouc</t>
  </si>
  <si>
    <t>Horstav Olomouc s.r.o.</t>
  </si>
  <si>
    <t>cena 55%</t>
  </si>
  <si>
    <t>smluvní pokuty 10%</t>
  </si>
  <si>
    <t>záruka 15%</t>
  </si>
  <si>
    <t>lhůta pro dokončení stavby 20%</t>
  </si>
  <si>
    <t>7201/2009/40</t>
  </si>
  <si>
    <t>Záruka</t>
  </si>
  <si>
    <t>65 měsíců na povrchy</t>
  </si>
  <si>
    <t>komunikace a 123 měsíců</t>
  </si>
  <si>
    <t>na ostatní kompl.práce</t>
  </si>
  <si>
    <t>50 měsíců</t>
  </si>
  <si>
    <t>20810/2008</t>
  </si>
  <si>
    <t>Strabag Praha</t>
  </si>
  <si>
    <t>42 měsíců</t>
  </si>
  <si>
    <t>841/NCAC/2008</t>
  </si>
  <si>
    <t>Prostas Prostějov</t>
  </si>
  <si>
    <t xml:space="preserve">120 měsíců s výjimků </t>
  </si>
  <si>
    <t>zařizovacích předmětů a</t>
  </si>
  <si>
    <t>technolog.zřízení 72 měs.</t>
  </si>
  <si>
    <t>10 let na lanovou prolézačku</t>
  </si>
  <si>
    <t>herní prvky 48 měsíců</t>
  </si>
  <si>
    <t>hniloba dřeva 10 let</t>
  </si>
  <si>
    <t>60 měsíců</t>
  </si>
  <si>
    <t>841/NCLF/034/2010</t>
  </si>
  <si>
    <t>Zateplení MŠ Vrbátky</t>
  </si>
  <si>
    <t>Prostas s.r.o. Prostějov</t>
  </si>
  <si>
    <t>Stavební společnost Navrátil Prostějov</t>
  </si>
  <si>
    <t>Mamut Therm s.r.o. Brno</t>
  </si>
  <si>
    <t>cena</t>
  </si>
  <si>
    <t>21005/2010</t>
  </si>
  <si>
    <t>Výstavba místních komunikací v obci Vrbátky</t>
  </si>
  <si>
    <t>Alpine Valašské Meziříčí</t>
  </si>
  <si>
    <t>Freemont s.r.o. Prostějov</t>
  </si>
  <si>
    <t>Kareta s.r.o. Bruntál</t>
  </si>
  <si>
    <t>Modos s.r.o. Olomouc</t>
  </si>
  <si>
    <t>Eurovia s.r.o. Brno</t>
  </si>
  <si>
    <t>MAS Leader</t>
  </si>
  <si>
    <t xml:space="preserve">Hsoft group s.r.o. </t>
  </si>
  <si>
    <t>Empemont s.r.o.</t>
  </si>
  <si>
    <t>Tomáš Mikula EL-MIK</t>
  </si>
  <si>
    <t>ekonomická výhodnost</t>
  </si>
  <si>
    <t>cena 80%</t>
  </si>
  <si>
    <t>záruka 20%</t>
  </si>
  <si>
    <t>120 měsíců</t>
  </si>
  <si>
    <t>EO44/3/2010</t>
  </si>
  <si>
    <t>Zpracování digitálního povodňového plánu</t>
  </si>
  <si>
    <t>Lomikel s.r.o. Brno</t>
  </si>
  <si>
    <t>Liquid s.r.o. Brno</t>
  </si>
  <si>
    <t>Envipartner s.r.o. Brno</t>
  </si>
  <si>
    <t>Hydrosoft s.r.o. Praha</t>
  </si>
  <si>
    <t>Hydroprojekt a.s. Ostrava</t>
  </si>
  <si>
    <t>bez čísla</t>
  </si>
  <si>
    <t>není uvedena</t>
  </si>
  <si>
    <t>P.S. Haná Chropyně</t>
  </si>
  <si>
    <t>Swietelsky s.r.o. Brno</t>
  </si>
  <si>
    <t>Skanska a.s. Praha</t>
  </si>
  <si>
    <t>7201/2011/1033</t>
  </si>
  <si>
    <t>cena 60%</t>
  </si>
  <si>
    <t>poskytnutá záruka 10%</t>
  </si>
  <si>
    <t>doba plnění zakázky 10%</t>
  </si>
  <si>
    <t>sankce za nedodržení termínu 10 %</t>
  </si>
  <si>
    <t>sankce za nedodržení termínu vyklizení staveniště 5%</t>
  </si>
  <si>
    <t>sankce za nedodržení termínu odstranění vad a nedodělků 5%</t>
  </si>
  <si>
    <t>Baltom s.r.o.</t>
  </si>
  <si>
    <t>PSVS a.s.</t>
  </si>
  <si>
    <t>M-silnice a.s.</t>
  </si>
  <si>
    <t>Nosta s.r.o.</t>
  </si>
  <si>
    <t>BS-IMEX s.r.o.</t>
  </si>
  <si>
    <t>PB SCOM s.r.o.</t>
  </si>
  <si>
    <t>DIOS s.r.o. Šternberk</t>
  </si>
  <si>
    <t>TOMI - Remont a.s.</t>
  </si>
  <si>
    <t>Carman a.s</t>
  </si>
  <si>
    <t>Ivan Tyl Přemyslovice</t>
  </si>
  <si>
    <t>Josef Dostál - Kralice na Hané</t>
  </si>
  <si>
    <t>Servis staveb a budov s.r.o. Prostějov</t>
  </si>
  <si>
    <t>Ing. Fr.Zábojník Bystřice pod Hostýnem</t>
  </si>
  <si>
    <t>24 měsíců</t>
  </si>
  <si>
    <t>Sisko s.r.o. Přerov</t>
  </si>
  <si>
    <t>Swietelsky s.r.o. Olomouc</t>
  </si>
  <si>
    <t>PS Haná Chropyně</t>
  </si>
  <si>
    <t>Presbeton Olomouc</t>
  </si>
  <si>
    <t>PSVS a.s. Tlumačov</t>
  </si>
  <si>
    <t>Ptáček - pozemní stavby s.r.o. Kojetín</t>
  </si>
  <si>
    <t>Stavbros s.r.o. Brodek u Prostějova</t>
  </si>
  <si>
    <t>Parea s.r.o. Vyškov</t>
  </si>
  <si>
    <t>PM Realstav s.r.o. Černá Hora</t>
  </si>
  <si>
    <t>K.T.S. Montáže Letovice</t>
  </si>
  <si>
    <t>Stavební úpravy hasičské zbrojnice Vrbátky</t>
  </si>
  <si>
    <t>Ingremo s.r.o. Prostějov</t>
  </si>
  <si>
    <t>21003/2012</t>
  </si>
  <si>
    <t>36 měsíců</t>
  </si>
  <si>
    <t>Oplocení hřbitova Dubany</t>
  </si>
  <si>
    <t>Pozemstav s.r.o. Prostějov</t>
  </si>
  <si>
    <t>Konytech s.r.o. Šternberk</t>
  </si>
  <si>
    <t>VHH Thermont s.r.o. Troubelice</t>
  </si>
  <si>
    <t>SKD s.r.o. Lipník</t>
  </si>
  <si>
    <t>Stavbros s.r.o. Brodek u Přerova</t>
  </si>
  <si>
    <t>Sofizo s.r.o. Smržice</t>
  </si>
  <si>
    <t>1.Vasto s.r.o. Vsetín</t>
  </si>
  <si>
    <t>Provádění staveb s.r.o. Olomouc</t>
  </si>
  <si>
    <t>Rekstav s.r.o. Šternberk</t>
  </si>
  <si>
    <t>KKS s.r.o. Zlín</t>
  </si>
  <si>
    <t>Litovelská stavební s.r.o. Litovel</t>
  </si>
  <si>
    <t>Stavbest Morava s.r.o. Přerov</t>
  </si>
  <si>
    <t>Sisko Přerov</t>
  </si>
  <si>
    <t>Hroší stavby Olomouc</t>
  </si>
  <si>
    <t>Částka dotace v Kč</t>
  </si>
  <si>
    <t>Dotační program</t>
  </si>
  <si>
    <t>MMR</t>
  </si>
  <si>
    <t>ROP</t>
  </si>
  <si>
    <t>MŽP</t>
  </si>
  <si>
    <t>SFŽP</t>
  </si>
  <si>
    <t>POV</t>
  </si>
  <si>
    <t>SZIF</t>
  </si>
  <si>
    <t>Vysoutěžená cena v Kč včetně DPH</t>
  </si>
  <si>
    <t>Smlouva o realizaci</t>
  </si>
  <si>
    <t>Podpis smlouvy</t>
  </si>
  <si>
    <t>Celkem</t>
  </si>
  <si>
    <t xml:space="preserve"> - Šatny Vrbátky</t>
  </si>
  <si>
    <t>Komunikace a inženýrské sítě pro výstavbu R.D. Dubany - Močidla I</t>
  </si>
  <si>
    <t>Revitalizace veřejných prostranství a vybudování místních komunikací I.</t>
  </si>
  <si>
    <t>Revitalizace veřejných prostranství a vybudování místních komunikací II.</t>
  </si>
  <si>
    <t>Oprava chodníků v obci Vrbátky</t>
  </si>
  <si>
    <t xml:space="preserve"> - Rekonstrukce komunikace kolem hřiště a asfaltové plochy u hřiště</t>
  </si>
  <si>
    <t xml:space="preserve"> - Budova školícího centra Vrbátky</t>
  </si>
  <si>
    <t xml:space="preserve"> - Dětské hřiště s herními prvky ve Vrbátkách</t>
  </si>
  <si>
    <t>Školící centrum Vrbátky</t>
  </si>
  <si>
    <t xml:space="preserve"> - Parkování u MŠ Vrbátky</t>
  </si>
  <si>
    <t xml:space="preserve"> - Chodník u kostela Dubany</t>
  </si>
  <si>
    <t xml:space="preserve"> - Chodník u Jiříka Dubany</t>
  </si>
  <si>
    <t xml:space="preserve"> - Parkoviště u pohostinství Dubany</t>
  </si>
  <si>
    <t xml:space="preserve"> - Parkoviště u Ručilů Dubany</t>
  </si>
  <si>
    <t xml:space="preserve"> - Zastávka autobusu Vrbátky</t>
  </si>
  <si>
    <t>Dům s pečovatelskou službou</t>
  </si>
  <si>
    <t xml:space="preserve"> - Margelík Dubany</t>
  </si>
  <si>
    <t xml:space="preserve"> - Chodník k přejezdu ve Vrbátkách</t>
  </si>
  <si>
    <t xml:space="preserve"> - SO O2 Parkovací místa Dubany I</t>
  </si>
  <si>
    <t xml:space="preserve"> - SO 07 Silnice k MŠ Vrbátky (ke garážím)</t>
  </si>
  <si>
    <t xml:space="preserve"> - SO 02 parkovací místa Dubany 2. část</t>
  </si>
  <si>
    <t xml:space="preserve"> - SO 04 silnice kolem kostela v Dubanech</t>
  </si>
  <si>
    <t xml:space="preserve"> - SO 05 silnice k obchodu Dubany</t>
  </si>
  <si>
    <t xml:space="preserve"> - SO 06 chodník ke škole Vrbátky (k cukrovaru)</t>
  </si>
  <si>
    <t xml:space="preserve"> - SO 012 - ulička Štětovice</t>
  </si>
  <si>
    <t xml:space="preserve"> - SO 013 - parkovací místa v uličce</t>
  </si>
  <si>
    <t xml:space="preserve"> - SO 014 - chodník v uličce</t>
  </si>
  <si>
    <t xml:space="preserve"> - SO 015 - Chodník středem Štětovic</t>
  </si>
  <si>
    <t xml:space="preserve"> - Komunikace za školou Štětovice</t>
  </si>
  <si>
    <t xml:space="preserve"> - SO 09 - 10 - 11  Chodník včetně osvětlení Š - V</t>
  </si>
  <si>
    <t>Chodník Dubany - Vrbátky u panelky</t>
  </si>
  <si>
    <t>vlastními silami</t>
  </si>
  <si>
    <t>Modos Olomouc</t>
  </si>
  <si>
    <t>Horák Šternberk</t>
  </si>
  <si>
    <t xml:space="preserve">Swietelski </t>
  </si>
  <si>
    <t>Základní škola Vrbátky - výměna oken</t>
  </si>
  <si>
    <t>MŠ Vrbátky - úprava  2. oddělení</t>
  </si>
  <si>
    <t>MŠ Vrbátky - výměna kotlů</t>
  </si>
  <si>
    <t>04/VR/MO/2007</t>
  </si>
  <si>
    <t>Demicarr s.r.o. Slavkov</t>
  </si>
  <si>
    <t>Dočekal Kuřim</t>
  </si>
  <si>
    <t>Dios Šternberk</t>
  </si>
  <si>
    <t>Dokoupil</t>
  </si>
  <si>
    <t>Podíl na realizaci protipovodňových opatření v obcích Vrbátky, Klopotovice a Smržice</t>
  </si>
  <si>
    <t>JHF Heřmanovice, s.r.o.</t>
  </si>
  <si>
    <t>REVITALIZACE VEŘEJNÝCH PROSTRANSTVÍ A VYBUDOVÁNÍ MÍSTNÍCH KOMUNIKACÍ - CELKEM</t>
  </si>
  <si>
    <t>Místní komunikace</t>
  </si>
  <si>
    <t xml:space="preserve"> - asfaltová plocha ve školce Vrbátky</t>
  </si>
  <si>
    <t xml:space="preserve"> - parkoviště před zdravotním střediskem</t>
  </si>
  <si>
    <t xml:space="preserve"> - chodník kolem O.Ú.</t>
  </si>
  <si>
    <t>Rekonstrukce sochy Panny Marie Lurdské</t>
  </si>
  <si>
    <t>Chodník u hospody Vémola</t>
  </si>
  <si>
    <t>Chodník v uličce za O.Ú.</t>
  </si>
  <si>
    <t>Oprava kříže na hřbitově v Dubanech</t>
  </si>
  <si>
    <t>Veřejné osvětlení - renovace 2009 - 2010</t>
  </si>
  <si>
    <t>Socha Sv. Floriána</t>
  </si>
  <si>
    <t>Sokolovna Dubany různé 2007 -2009</t>
  </si>
  <si>
    <t>Přístavek pro hasiče Štětovice</t>
  </si>
  <si>
    <t>ZŠ Vrbátky - odstranění vlhkosti a výměna kotlů</t>
  </si>
  <si>
    <t>Chodník před hospodou v Dubanech</t>
  </si>
  <si>
    <t>Cesta k sokolovně</t>
  </si>
  <si>
    <t>Chodník k nádraží ve Vrbátkách</t>
  </si>
  <si>
    <t>Silnice k nádraží ve Vrbátkách</t>
  </si>
  <si>
    <t>Silnice kolem hřiště Dubany</t>
  </si>
  <si>
    <t>Cesta kolem parku Štětovice</t>
  </si>
  <si>
    <t>Parkovací místa Dubany - Margelík</t>
  </si>
  <si>
    <t>Parkoviště naproti MŠ Štětovice</t>
  </si>
  <si>
    <t>Hřiště a šatny Sokola Dubany</t>
  </si>
  <si>
    <t>Asfaltová plocha v parku Štětovice</t>
  </si>
  <si>
    <t>Dětské prvky Vrbátky - Mačkalov</t>
  </si>
  <si>
    <t>Bezdrátový rozhlas</t>
  </si>
  <si>
    <t>Chodník k Olšanům v Dubanech</t>
  </si>
  <si>
    <t>Silnice kolem kapličky ve Vrbátkách</t>
  </si>
  <si>
    <t>Chodník kolem kapličky ve Vrbátkách</t>
  </si>
  <si>
    <t>Fotbalové hřiště ve Vrbátkách</t>
  </si>
  <si>
    <t>Parkování u fotbalového hřiště ve Vrbátkách</t>
  </si>
  <si>
    <t>Tenisové hřiště u sokolovny v Dubanech</t>
  </si>
  <si>
    <t>Hrací prvky u Sokolovny v Dubanech</t>
  </si>
  <si>
    <t>Dětské prvky v MŠ Štetovice</t>
  </si>
  <si>
    <t>Oprava silnice k rybníkům Štětovice</t>
  </si>
  <si>
    <t>ASA T.S. Prostějov</t>
  </si>
  <si>
    <t>SO 03 08 11 Obnova zeleně v obci Vrbátky (akce souvisí s revitalizací obce Vrbátky)</t>
  </si>
  <si>
    <t>lhůta pro dokončení 20%</t>
  </si>
  <si>
    <t>Radomír Dočekal Kuřim</t>
  </si>
  <si>
    <t>cena 70%</t>
  </si>
  <si>
    <t>lhůta pro dokončení 10%</t>
  </si>
  <si>
    <t>doba životnosti 25%</t>
  </si>
  <si>
    <t>záruka 5%</t>
  </si>
  <si>
    <t>Michal Čejka Vrbátky</t>
  </si>
  <si>
    <t>RD Rýmařov s.r.o.</t>
  </si>
  <si>
    <t>cena 90%</t>
  </si>
  <si>
    <t>termín dokončení 3%</t>
  </si>
  <si>
    <t>záruka 7%</t>
  </si>
  <si>
    <t>Dodávka univerzálního nosiče nářadí s příslušenstvím</t>
  </si>
  <si>
    <t>záruční doba 10%</t>
  </si>
  <si>
    <t>lhůta pro dodání 10%</t>
  </si>
  <si>
    <t>technické parametry (výkon motoru) 10%</t>
  </si>
  <si>
    <t>Lucrom</t>
  </si>
  <si>
    <t>P+L Hrubčice</t>
  </si>
  <si>
    <t>Pavel Šálek</t>
  </si>
  <si>
    <t>Karim Hulín</t>
  </si>
  <si>
    <t xml:space="preserve"> - SO 01 - Chodník Dubany od Horáka k Přidalovi (akce souvisí s revitalizací obce Vrbátky - započtena do 2011)</t>
  </si>
  <si>
    <t>Freemont Prostějov</t>
  </si>
  <si>
    <t>Autokredit Svobodné Heřmanice</t>
  </si>
  <si>
    <t>Kareta Bruntál</t>
  </si>
  <si>
    <t>Výstavba chodníků a parkovacích míst</t>
  </si>
  <si>
    <t>11/2011</t>
  </si>
  <si>
    <t>10103/OL</t>
  </si>
  <si>
    <t>306 09 2126</t>
  </si>
  <si>
    <t>014/2012</t>
  </si>
  <si>
    <t>R &amp; G Zesta Prostějov</t>
  </si>
  <si>
    <t>M. Šindler Olomouc</t>
  </si>
  <si>
    <t>R &amp; G Zesta Kostelec</t>
  </si>
  <si>
    <t>02700668</t>
  </si>
  <si>
    <t>Stavební úpravy polyfunkčního objektu ve Vrbátkách (zdravotní středisko a CVČ)</t>
  </si>
  <si>
    <t>Miroslav Horák - restaurování kamene Šternberk</t>
  </si>
  <si>
    <t>Miroslav Horák</t>
  </si>
  <si>
    <t>Technické služby města Olomouce</t>
  </si>
  <si>
    <t>Technické služby OL</t>
  </si>
  <si>
    <t>Komunikace a inženýrské sítě pro výstavbu RD Dubany - Močidla II.</t>
  </si>
  <si>
    <t>Eurovia CS a.s. Brno</t>
  </si>
  <si>
    <t xml:space="preserve"> - Chodník Dubany - Vrbátky</t>
  </si>
  <si>
    <t xml:space="preserve"> - Sídliště Vrbátky</t>
  </si>
  <si>
    <t xml:space="preserve"> - Sokolovna - MŠ Dubany</t>
  </si>
  <si>
    <t xml:space="preserve"> - Křižovatka - ZŠ Vrbátky</t>
  </si>
  <si>
    <t xml:space="preserve"> - Parkování k Hablovu v Dubanech</t>
  </si>
  <si>
    <t>RM - CZ s.r.o. Vyškov</t>
  </si>
  <si>
    <t>012/13</t>
  </si>
  <si>
    <t>LANEX Olomouc s.r.o.</t>
  </si>
  <si>
    <t>BIZAP s.r.o. Prostějov</t>
  </si>
  <si>
    <t>PMT Stav CZ s.r.o. Olomouc</t>
  </si>
  <si>
    <t>Restoma s.r.o. Olomouc</t>
  </si>
  <si>
    <t xml:space="preserve"> - ZŠ Vrbátky</t>
  </si>
  <si>
    <t xml:space="preserve"> - Sokolovna</t>
  </si>
  <si>
    <t xml:space="preserve"> - ZŠ Dubany</t>
  </si>
  <si>
    <t xml:space="preserve"> - IRC</t>
  </si>
  <si>
    <t>Stavební úpravy budov základních škol obce Vrbátky</t>
  </si>
  <si>
    <t>Výstavba parkovacích míst a chodníků v obci Vrbátky</t>
  </si>
  <si>
    <t>Zelená úsporám</t>
  </si>
  <si>
    <t>cena 1m3</t>
  </si>
  <si>
    <t>INSTA CZ s.r.o. Olomouc</t>
  </si>
  <si>
    <t>Montáže inženýrských sítí s.r.o. Protivanov</t>
  </si>
  <si>
    <t>Moravská vodárenská a.s. Olomouc</t>
  </si>
  <si>
    <t>Pronájem a provozování vodovodu pro veřejnou potřebu</t>
  </si>
  <si>
    <t>Insta CZ</t>
  </si>
  <si>
    <t>Projektová dokumentace sportovní haly ve Vrbátkách</t>
  </si>
  <si>
    <t>ASA EXPERT a.s. Ostrava</t>
  </si>
  <si>
    <t>PROJECT building s.r.o. Brno</t>
  </si>
  <si>
    <t>DPU REVIT s.r.o. Praha</t>
  </si>
  <si>
    <t>CHALUPA A SYN s.r.o. Kopřivnice</t>
  </si>
  <si>
    <t>143/10/2013/OD</t>
  </si>
  <si>
    <t>Stavební úpravy budov základních škol obce Vrbátky - dodatek 1</t>
  </si>
  <si>
    <t>Stavební úpravy budov základních škol obce Vrbátky - dodatek 2</t>
  </si>
  <si>
    <t>Stavební úpravy budov základních škol obce Vrbátky - dle zadání</t>
  </si>
  <si>
    <t>Lubomír Soušek Olomouc</t>
  </si>
  <si>
    <t>E. PROXIMA s.r.o. Olomouc</t>
  </si>
  <si>
    <t>21674_1</t>
  </si>
  <si>
    <t>21674_2</t>
  </si>
  <si>
    <t>Koalice pro řeky</t>
  </si>
  <si>
    <t>Studie proveditelnosti revitalizace Blaty a jejího povodí v katastrech obcí Vrbátky, Štětovice a Dubany</t>
  </si>
  <si>
    <t>Koalice pro řeky o.s. Praha</t>
  </si>
  <si>
    <t>Atelier Fontes s.r.o. Brno</t>
  </si>
  <si>
    <t>ČSOP Castor Olomouc</t>
  </si>
  <si>
    <t>60/24 měsíců</t>
  </si>
  <si>
    <t>18/2014</t>
  </si>
  <si>
    <t>Místní komunikace v obci Vrbátky</t>
  </si>
  <si>
    <t>Kompletní revitalizace centra obce Vrbátky</t>
  </si>
  <si>
    <t>Ecovia Haná Olomouc</t>
  </si>
  <si>
    <t>Draplstav Zborovice</t>
  </si>
  <si>
    <t>Galva Trans Držovice</t>
  </si>
  <si>
    <t>Swietelsky Olomouc</t>
  </si>
  <si>
    <t>Skanska Praha</t>
  </si>
  <si>
    <t>Eurovia Brno</t>
  </si>
  <si>
    <t>JHF Heřmanovice</t>
  </si>
  <si>
    <t>Kubiko Brumov</t>
  </si>
  <si>
    <t>Swietelsky Brno</t>
  </si>
  <si>
    <t>JR STaKR Bruntál</t>
  </si>
  <si>
    <t>Zateplení obecní budovy ve Štětovicích</t>
  </si>
  <si>
    <t>Provádění staveb Olomouc a.s.</t>
  </si>
  <si>
    <t>SITA CZ a.s. - DIVIZE SEVER</t>
  </si>
  <si>
    <t>Sběr a odvoz odpadu pro obec Vrbátky</t>
  </si>
  <si>
    <t>.A.S.A. TS Prostějov s.r.o</t>
  </si>
  <si>
    <t>Van Gansewinkel a.s.</t>
  </si>
  <si>
    <t>Technické služby města Olomouce a.s.</t>
  </si>
  <si>
    <t>S133400020</t>
  </si>
  <si>
    <t>prodloužení smlouvy</t>
  </si>
  <si>
    <t>Místní komunikace v obci Vrbátky 2015</t>
  </si>
  <si>
    <t>6/2015</t>
  </si>
  <si>
    <t>Presbeton Nova s.r.o. Olomouc</t>
  </si>
  <si>
    <t>Demstav group s.r.o. Hranice</t>
  </si>
  <si>
    <t>Kareta s.r.o. Krnov</t>
  </si>
  <si>
    <t>Milan Oračko Hněvotín</t>
  </si>
  <si>
    <t>Ecovia Haná s.r.o Olomouc</t>
  </si>
  <si>
    <t>Betonové konstrukce s.r.o. Kojetín</t>
  </si>
  <si>
    <t>RM-CZ s.r.o. Vyškov</t>
  </si>
  <si>
    <t>Horstav s.r.o. Olomouc</t>
  </si>
  <si>
    <t>Galvatrans s.r.o. Držovice</t>
  </si>
  <si>
    <t>V.H.P. s.r.o. Ivanovice na Hané</t>
  </si>
  <si>
    <t>MŽP/SFŽP</t>
  </si>
  <si>
    <t>S133400020 1</t>
  </si>
  <si>
    <t>S133400020 2</t>
  </si>
  <si>
    <t>Oprava místních komunikací v obci Vrbátky</t>
  </si>
  <si>
    <t>Nosta s.r.o. Nový Jičín</t>
  </si>
  <si>
    <t>TOMI - Remont a.s. Prostějov</t>
  </si>
  <si>
    <t>12/2015</t>
  </si>
  <si>
    <t>Revitalizace veřejných prostranství Vrbátky - Štětovice</t>
  </si>
  <si>
    <t>NVB LINE s.r.o. Kvasice</t>
  </si>
  <si>
    <t>56-SML-2015-VE</t>
  </si>
  <si>
    <t>12/2015 1</t>
  </si>
  <si>
    <t>Restaurování kříže u kaple ve Štětovicích</t>
  </si>
  <si>
    <t>Johan Kamenictví s.r.o.</t>
  </si>
  <si>
    <t>Roman Ganiec</t>
  </si>
  <si>
    <t>Jan Holub - Johan</t>
  </si>
  <si>
    <t>TR ANTOŠ s.r.o</t>
  </si>
  <si>
    <t>SATERNUS DĚTSKÁ HŘIŠTĚ s.r.o</t>
  </si>
  <si>
    <t>Pachtovní smlouva</t>
  </si>
  <si>
    <t>Zemědělské družstvo Vrbátky</t>
  </si>
  <si>
    <t>5 000 za ha a rok</t>
  </si>
  <si>
    <t>PS</t>
  </si>
  <si>
    <t>12/2015 2</t>
  </si>
  <si>
    <t>MH</t>
  </si>
  <si>
    <t>Oprava kamenného plotu u fary v Dubanech</t>
  </si>
  <si>
    <t>ELKOPLAST CZ s.r.o</t>
  </si>
  <si>
    <t>ELKOPLAST</t>
  </si>
  <si>
    <t>I-TEC Czech s.r.o.</t>
  </si>
  <si>
    <t>I-TEC Czech</t>
  </si>
  <si>
    <t>Nakládání s bioodpadem v obci Vrbátky - část 2.</t>
  </si>
  <si>
    <t>Nakládání s bioodpadem v obci Vrbátky - část 1.</t>
  </si>
  <si>
    <t>MEVA - Ostrava s.r.o.</t>
  </si>
  <si>
    <t>SDO Technika s.r.o.</t>
  </si>
  <si>
    <t>Ondřej Štěpančík</t>
  </si>
  <si>
    <t>P &amp; L s.r.o.</t>
  </si>
  <si>
    <t>PuriCure s.r.o.</t>
  </si>
  <si>
    <t>Marek Drozd, Bělotín</t>
  </si>
  <si>
    <t>Ing. Kamil Chovanec, Loučky</t>
  </si>
  <si>
    <t>grantEX s.r.o.</t>
  </si>
  <si>
    <t>EUFC CZ s.r.o.</t>
  </si>
  <si>
    <t>ENVIPARTNER s.r.o.</t>
  </si>
  <si>
    <t>RNDr. Otakar Prudil</t>
  </si>
  <si>
    <t>TIZZI s.r.o.</t>
  </si>
  <si>
    <t>10 let na dřevěnou část</t>
  </si>
  <si>
    <t>MH dodatek</t>
  </si>
  <si>
    <t>Dětské hřiště</t>
  </si>
  <si>
    <t>Hasoň Zdeněk Elektroprojekt</t>
  </si>
  <si>
    <t>Revitalizace veřejného osvětlení obce Vrbátky</t>
  </si>
  <si>
    <t>H40-04-16</t>
  </si>
  <si>
    <t>Nakládání s odpady obce Vrbátky</t>
  </si>
  <si>
    <t>ENVIPARTNER</t>
  </si>
  <si>
    <t>BM asistent s.r.o.</t>
  </si>
  <si>
    <t>Osigeno s.r.o.</t>
  </si>
  <si>
    <t>BON FINANCE s.r.o.</t>
  </si>
  <si>
    <t>Výstavba sportovní haly Vrbátky</t>
  </si>
  <si>
    <t>14/2016</t>
  </si>
  <si>
    <t>MD</t>
  </si>
  <si>
    <t>Výměna kotle a otopných těles</t>
  </si>
  <si>
    <t>Vašek Kraličky</t>
  </si>
  <si>
    <t>Drozd Chomoutov</t>
  </si>
  <si>
    <t>PRVNÍ CHRÁNĚNÁ DÍLNA s.r.o. Ústí nad Labem</t>
  </si>
  <si>
    <t>MPO</t>
  </si>
  <si>
    <t>ENERGIE DIRECT s.r.o. Brno</t>
  </si>
  <si>
    <t>ECO LED SOL s.r.o. Praha</t>
  </si>
  <si>
    <t>Filák s.r.o. Přerov</t>
  </si>
  <si>
    <t>ELTODOCITELUM s.r.o. Praha</t>
  </si>
  <si>
    <t>Empesort s.r.o. Valašské Meziříčí</t>
  </si>
  <si>
    <t>ELSPOL – Gattnar s.r.o. Ostrava</t>
  </si>
  <si>
    <t>Jiří Hofmeister Olomouc</t>
  </si>
  <si>
    <t>Veřejné osvětlení obce Vrbátky</t>
  </si>
  <si>
    <t>120/60 měsíců</t>
  </si>
  <si>
    <t>Chodníky a parkoviště v obci Vrbátky 2016</t>
  </si>
  <si>
    <t>SISKO s.r.o. Přerov</t>
  </si>
  <si>
    <t>SWITELSKY stavební s.r.o. Brno</t>
  </si>
  <si>
    <t>KARETA s.r.o. Bruntál</t>
  </si>
  <si>
    <t>Místní komunikace v obci Vrbátky 2016</t>
  </si>
  <si>
    <t>STRABAG a.s. Praha</t>
  </si>
  <si>
    <t>STAVEBNÍ MECHANIZACE LHOTSKÝ s.r.o. Šternberk</t>
  </si>
  <si>
    <t>ROADMEDIC s.r.o. Šumperk</t>
  </si>
  <si>
    <t>ALPINE Bau a.s. Krásno nad Bečvou</t>
  </si>
  <si>
    <t>Renovace parketových vlysů - sokolovna</t>
  </si>
  <si>
    <t>BYTEXMONT Slovensko</t>
  </si>
  <si>
    <t>022/2016</t>
  </si>
  <si>
    <t>K16064</t>
  </si>
  <si>
    <t>První chráněná dílna</t>
  </si>
  <si>
    <t>Drozd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</si>
</sst>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trike/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trike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3">
    <xf numFmtId="0" fontId="0" fillId="0" borderId="0" xfId="0" applyFont="1" applyAlignment="1">
      <alignment/>
    </xf>
    <xf numFmtId="0" fontId="43" fillId="0" borderId="0" xfId="0" applyFont="1" applyAlignment="1">
      <alignment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 wrapText="1"/>
    </xf>
    <xf numFmtId="3" fontId="43" fillId="0" borderId="0" xfId="0" applyNumberFormat="1" applyFont="1" applyAlignment="1">
      <alignment wrapText="1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/>
    </xf>
    <xf numFmtId="0" fontId="44" fillId="33" borderId="0" xfId="0" applyFont="1" applyFill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wrapText="1"/>
    </xf>
    <xf numFmtId="3" fontId="43" fillId="0" borderId="10" xfId="0" applyNumberFormat="1" applyFont="1" applyBorder="1" applyAlignment="1">
      <alignment wrapText="1"/>
    </xf>
    <xf numFmtId="3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4" fontId="43" fillId="0" borderId="10" xfId="0" applyNumberFormat="1" applyFont="1" applyBorder="1" applyAlignment="1">
      <alignment wrapText="1"/>
    </xf>
    <xf numFmtId="3" fontId="43" fillId="0" borderId="10" xfId="0" applyNumberFormat="1" applyFont="1" applyFill="1" applyBorder="1" applyAlignment="1">
      <alignment wrapText="1"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3" fontId="43" fillId="0" borderId="10" xfId="0" applyNumberFormat="1" applyFont="1" applyFill="1" applyBorder="1" applyAlignment="1">
      <alignment/>
    </xf>
    <xf numFmtId="11" fontId="43" fillId="0" borderId="10" xfId="0" applyNumberFormat="1" applyFont="1" applyBorder="1" applyAlignment="1">
      <alignment wrapText="1"/>
    </xf>
    <xf numFmtId="3" fontId="43" fillId="33" borderId="10" xfId="0" applyNumberFormat="1" applyFont="1" applyFill="1" applyBorder="1" applyAlignment="1">
      <alignment wrapText="1"/>
    </xf>
    <xf numFmtId="0" fontId="45" fillId="0" borderId="11" xfId="0" applyFont="1" applyBorder="1" applyAlignment="1">
      <alignment vertical="center" wrapText="1"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 wrapText="1"/>
    </xf>
    <xf numFmtId="0" fontId="43" fillId="0" borderId="13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3" fillId="0" borderId="13" xfId="0" applyFont="1" applyFill="1" applyBorder="1" applyAlignment="1">
      <alignment wrapText="1"/>
    </xf>
    <xf numFmtId="0" fontId="44" fillId="0" borderId="12" xfId="0" applyFont="1" applyBorder="1" applyAlignment="1">
      <alignment/>
    </xf>
    <xf numFmtId="0" fontId="43" fillId="0" borderId="13" xfId="0" applyFont="1" applyFill="1" applyBorder="1" applyAlignment="1">
      <alignment/>
    </xf>
    <xf numFmtId="0" fontId="43" fillId="0" borderId="14" xfId="0" applyFont="1" applyBorder="1" applyAlignment="1">
      <alignment wrapText="1"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5" fillId="0" borderId="16" xfId="0" applyFont="1" applyBorder="1" applyAlignment="1">
      <alignment vertical="center" wrapText="1"/>
    </xf>
    <xf numFmtId="0" fontId="45" fillId="0" borderId="17" xfId="0" applyFont="1" applyBorder="1" applyAlignment="1">
      <alignment vertical="center" wrapText="1"/>
    </xf>
    <xf numFmtId="0" fontId="45" fillId="0" borderId="18" xfId="0" applyFont="1" applyBorder="1" applyAlignment="1">
      <alignment vertical="center" wrapText="1"/>
    </xf>
    <xf numFmtId="3" fontId="43" fillId="0" borderId="19" xfId="0" applyNumberFormat="1" applyFont="1" applyBorder="1" applyAlignment="1">
      <alignment wrapText="1"/>
    </xf>
    <xf numFmtId="14" fontId="43" fillId="0" borderId="19" xfId="0" applyNumberFormat="1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19" xfId="0" applyFont="1" applyBorder="1" applyAlignment="1">
      <alignment vertical="center" wrapText="1"/>
    </xf>
    <xf numFmtId="0" fontId="45" fillId="0" borderId="21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5" fillId="0" borderId="11" xfId="0" applyFont="1" applyFill="1" applyBorder="1" applyAlignment="1">
      <alignment wrapText="1"/>
    </xf>
    <xf numFmtId="3" fontId="45" fillId="0" borderId="11" xfId="0" applyNumberFormat="1" applyFont="1" applyFill="1" applyBorder="1" applyAlignment="1">
      <alignment wrapText="1"/>
    </xf>
    <xf numFmtId="3" fontId="43" fillId="0" borderId="11" xfId="0" applyNumberFormat="1" applyFont="1" applyBorder="1" applyAlignment="1">
      <alignment wrapText="1"/>
    </xf>
    <xf numFmtId="3" fontId="43" fillId="0" borderId="11" xfId="0" applyNumberFormat="1" applyFont="1" applyBorder="1" applyAlignment="1">
      <alignment/>
    </xf>
    <xf numFmtId="14" fontId="43" fillId="0" borderId="11" xfId="0" applyNumberFormat="1" applyFont="1" applyBorder="1" applyAlignment="1">
      <alignment/>
    </xf>
    <xf numFmtId="0" fontId="43" fillId="0" borderId="22" xfId="0" applyFont="1" applyBorder="1" applyAlignment="1">
      <alignment/>
    </xf>
    <xf numFmtId="0" fontId="43" fillId="0" borderId="23" xfId="0" applyFont="1" applyBorder="1" applyAlignment="1">
      <alignment wrapText="1"/>
    </xf>
    <xf numFmtId="3" fontId="43" fillId="0" borderId="14" xfId="0" applyNumberFormat="1" applyFont="1" applyBorder="1" applyAlignment="1">
      <alignment wrapText="1"/>
    </xf>
    <xf numFmtId="3" fontId="43" fillId="0" borderId="14" xfId="0" applyNumberFormat="1" applyFont="1" applyBorder="1" applyAlignment="1">
      <alignment/>
    </xf>
    <xf numFmtId="3" fontId="45" fillId="0" borderId="11" xfId="0" applyNumberFormat="1" applyFont="1" applyBorder="1" applyAlignment="1">
      <alignment wrapText="1"/>
    </xf>
    <xf numFmtId="0" fontId="43" fillId="0" borderId="11" xfId="0" applyFont="1" applyBorder="1" applyAlignment="1">
      <alignment/>
    </xf>
    <xf numFmtId="0" fontId="45" fillId="0" borderId="16" xfId="0" applyFont="1" applyBorder="1" applyAlignment="1">
      <alignment wrapText="1"/>
    </xf>
    <xf numFmtId="0" fontId="43" fillId="0" borderId="17" xfId="0" applyFont="1" applyBorder="1" applyAlignment="1">
      <alignment wrapText="1"/>
    </xf>
    <xf numFmtId="0" fontId="45" fillId="0" borderId="17" xfId="0" applyFont="1" applyFill="1" applyBorder="1" applyAlignment="1">
      <alignment wrapText="1"/>
    </xf>
    <xf numFmtId="3" fontId="45" fillId="0" borderId="17" xfId="0" applyNumberFormat="1" applyFont="1" applyFill="1" applyBorder="1" applyAlignment="1">
      <alignment wrapText="1"/>
    </xf>
    <xf numFmtId="3" fontId="45" fillId="0" borderId="17" xfId="0" applyNumberFormat="1" applyFont="1" applyBorder="1" applyAlignment="1">
      <alignment wrapText="1"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/>
    </xf>
    <xf numFmtId="17" fontId="43" fillId="0" borderId="22" xfId="0" applyNumberFormat="1" applyFont="1" applyBorder="1" applyAlignment="1">
      <alignment/>
    </xf>
    <xf numFmtId="0" fontId="43" fillId="0" borderId="14" xfId="0" applyFont="1" applyBorder="1" applyAlignment="1">
      <alignment vertical="center" wrapText="1"/>
    </xf>
    <xf numFmtId="4" fontId="43" fillId="0" borderId="14" xfId="0" applyNumberFormat="1" applyFont="1" applyBorder="1" applyAlignment="1">
      <alignment wrapText="1"/>
    </xf>
    <xf numFmtId="4" fontId="43" fillId="0" borderId="14" xfId="0" applyNumberFormat="1" applyFont="1" applyBorder="1" applyAlignment="1">
      <alignment/>
    </xf>
    <xf numFmtId="0" fontId="45" fillId="0" borderId="21" xfId="0" applyFont="1" applyFill="1" applyBorder="1" applyAlignment="1">
      <alignment wrapText="1"/>
    </xf>
    <xf numFmtId="3" fontId="43" fillId="0" borderId="11" xfId="0" applyNumberFormat="1" applyFont="1" applyFill="1" applyBorder="1" applyAlignment="1">
      <alignment wrapText="1"/>
    </xf>
    <xf numFmtId="0" fontId="43" fillId="0" borderId="11" xfId="0" applyFont="1" applyFill="1" applyBorder="1" applyAlignment="1">
      <alignment wrapText="1"/>
    </xf>
    <xf numFmtId="3" fontId="45" fillId="0" borderId="11" xfId="0" applyNumberFormat="1" applyFont="1" applyFill="1" applyBorder="1" applyAlignment="1">
      <alignment/>
    </xf>
    <xf numFmtId="0" fontId="43" fillId="0" borderId="23" xfId="0" applyFont="1" applyFill="1" applyBorder="1" applyAlignment="1">
      <alignment wrapText="1"/>
    </xf>
    <xf numFmtId="0" fontId="43" fillId="0" borderId="14" xfId="0" applyFont="1" applyFill="1" applyBorder="1" applyAlignment="1">
      <alignment wrapText="1"/>
    </xf>
    <xf numFmtId="3" fontId="43" fillId="0" borderId="14" xfId="0" applyNumberFormat="1" applyFont="1" applyFill="1" applyBorder="1" applyAlignment="1">
      <alignment wrapText="1"/>
    </xf>
    <xf numFmtId="0" fontId="44" fillId="0" borderId="14" xfId="0" applyFont="1" applyBorder="1" applyAlignment="1">
      <alignment wrapText="1"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5" fillId="33" borderId="16" xfId="0" applyFont="1" applyFill="1" applyBorder="1" applyAlignment="1">
      <alignment wrapText="1"/>
    </xf>
    <xf numFmtId="0" fontId="45" fillId="33" borderId="17" xfId="0" applyFont="1" applyFill="1" applyBorder="1" applyAlignment="1">
      <alignment wrapText="1"/>
    </xf>
    <xf numFmtId="3" fontId="45" fillId="33" borderId="17" xfId="0" applyNumberFormat="1" applyFont="1" applyFill="1" applyBorder="1" applyAlignment="1">
      <alignment wrapText="1"/>
    </xf>
    <xf numFmtId="3" fontId="43" fillId="33" borderId="17" xfId="0" applyNumberFormat="1" applyFont="1" applyFill="1" applyBorder="1" applyAlignment="1">
      <alignment wrapText="1"/>
    </xf>
    <xf numFmtId="0" fontId="43" fillId="33" borderId="17" xfId="0" applyFont="1" applyFill="1" applyBorder="1" applyAlignment="1">
      <alignment wrapText="1"/>
    </xf>
    <xf numFmtId="0" fontId="44" fillId="33" borderId="17" xfId="0" applyFont="1" applyFill="1" applyBorder="1" applyAlignment="1">
      <alignment/>
    </xf>
    <xf numFmtId="0" fontId="44" fillId="33" borderId="18" xfId="0" applyFont="1" applyFill="1" applyBorder="1" applyAlignment="1">
      <alignment/>
    </xf>
    <xf numFmtId="0" fontId="45" fillId="0" borderId="16" xfId="0" applyFont="1" applyBorder="1" applyAlignment="1">
      <alignment/>
    </xf>
    <xf numFmtId="3" fontId="45" fillId="0" borderId="17" xfId="0" applyNumberFormat="1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5" fillId="0" borderId="17" xfId="0" applyFont="1" applyBorder="1" applyAlignment="1">
      <alignment/>
    </xf>
    <xf numFmtId="3" fontId="43" fillId="0" borderId="17" xfId="0" applyNumberFormat="1" applyFont="1" applyBorder="1" applyAlignment="1">
      <alignment/>
    </xf>
    <xf numFmtId="0" fontId="43" fillId="0" borderId="24" xfId="0" applyFont="1" applyBorder="1" applyAlignment="1">
      <alignment wrapText="1"/>
    </xf>
    <xf numFmtId="0" fontId="43" fillId="0" borderId="25" xfId="0" applyFont="1" applyBorder="1" applyAlignment="1">
      <alignment/>
    </xf>
    <xf numFmtId="0" fontId="43" fillId="0" borderId="26" xfId="0" applyFont="1" applyBorder="1" applyAlignment="1">
      <alignment/>
    </xf>
    <xf numFmtId="0" fontId="45" fillId="0" borderId="19" xfId="0" applyFont="1" applyBorder="1" applyAlignment="1">
      <alignment wrapText="1"/>
    </xf>
    <xf numFmtId="0" fontId="43" fillId="0" borderId="21" xfId="0" applyFont="1" applyBorder="1" applyAlignment="1">
      <alignment wrapText="1"/>
    </xf>
    <xf numFmtId="3" fontId="43" fillId="0" borderId="25" xfId="0" applyNumberFormat="1" applyFont="1" applyBorder="1" applyAlignment="1">
      <alignment wrapText="1"/>
    </xf>
    <xf numFmtId="14" fontId="43" fillId="0" borderId="25" xfId="0" applyNumberFormat="1" applyFont="1" applyBorder="1" applyAlignment="1">
      <alignment/>
    </xf>
    <xf numFmtId="0" fontId="43" fillId="0" borderId="11" xfId="0" applyFont="1" applyBorder="1" applyAlignment="1">
      <alignment vertical="center" wrapText="1"/>
    </xf>
    <xf numFmtId="3" fontId="43" fillId="0" borderId="25" xfId="0" applyNumberFormat="1" applyFont="1" applyFill="1" applyBorder="1" applyAlignment="1">
      <alignment vertical="center" wrapText="1"/>
    </xf>
    <xf numFmtId="0" fontId="43" fillId="0" borderId="27" xfId="0" applyFont="1" applyBorder="1" applyAlignment="1">
      <alignment wrapText="1"/>
    </xf>
    <xf numFmtId="0" fontId="43" fillId="0" borderId="17" xfId="0" applyFont="1" applyBorder="1" applyAlignment="1">
      <alignment vertical="center" wrapText="1"/>
    </xf>
    <xf numFmtId="3" fontId="45" fillId="0" borderId="17" xfId="0" applyNumberFormat="1" applyFont="1" applyFill="1" applyBorder="1" applyAlignment="1">
      <alignment vertical="center" wrapText="1"/>
    </xf>
    <xf numFmtId="3" fontId="43" fillId="0" borderId="17" xfId="0" applyNumberFormat="1" applyFont="1" applyBorder="1" applyAlignment="1">
      <alignment vertical="center" wrapText="1"/>
    </xf>
    <xf numFmtId="0" fontId="43" fillId="0" borderId="18" xfId="0" applyFont="1" applyBorder="1" applyAlignment="1">
      <alignment vertical="center" wrapText="1"/>
    </xf>
    <xf numFmtId="3" fontId="43" fillId="0" borderId="14" xfId="0" applyNumberFormat="1" applyFont="1" applyFill="1" applyBorder="1" applyAlignment="1">
      <alignment vertical="center" wrapText="1"/>
    </xf>
    <xf numFmtId="14" fontId="43" fillId="0" borderId="14" xfId="0" applyNumberFormat="1" applyFont="1" applyBorder="1" applyAlignment="1">
      <alignment/>
    </xf>
    <xf numFmtId="0" fontId="43" fillId="0" borderId="28" xfId="0" applyFont="1" applyBorder="1" applyAlignment="1">
      <alignment/>
    </xf>
    <xf numFmtId="14" fontId="43" fillId="0" borderId="28" xfId="0" applyNumberFormat="1" applyFont="1" applyBorder="1" applyAlignment="1">
      <alignment/>
    </xf>
    <xf numFmtId="0" fontId="43" fillId="0" borderId="29" xfId="0" applyFont="1" applyBorder="1" applyAlignment="1">
      <alignment/>
    </xf>
    <xf numFmtId="0" fontId="43" fillId="0" borderId="30" xfId="0" applyFont="1" applyBorder="1" applyAlignment="1">
      <alignment/>
    </xf>
    <xf numFmtId="0" fontId="43" fillId="0" borderId="31" xfId="0" applyFont="1" applyBorder="1" applyAlignment="1">
      <alignment/>
    </xf>
    <xf numFmtId="0" fontId="45" fillId="0" borderId="17" xfId="0" applyFont="1" applyBorder="1" applyAlignment="1">
      <alignment wrapText="1"/>
    </xf>
    <xf numFmtId="0" fontId="44" fillId="0" borderId="17" xfId="0" applyFont="1" applyBorder="1" applyAlignment="1">
      <alignment wrapText="1"/>
    </xf>
    <xf numFmtId="3" fontId="45" fillId="0" borderId="17" xfId="0" applyNumberFormat="1" applyFont="1" applyFill="1" applyBorder="1" applyAlignment="1">
      <alignment/>
    </xf>
    <xf numFmtId="0" fontId="45" fillId="0" borderId="28" xfId="0" applyFont="1" applyBorder="1" applyAlignment="1">
      <alignment/>
    </xf>
    <xf numFmtId="3" fontId="45" fillId="0" borderId="28" xfId="0" applyNumberFormat="1" applyFont="1" applyFill="1" applyBorder="1" applyAlignment="1">
      <alignment/>
    </xf>
    <xf numFmtId="0" fontId="43" fillId="0" borderId="24" xfId="0" applyFont="1" applyFill="1" applyBorder="1" applyAlignment="1">
      <alignment wrapText="1"/>
    </xf>
    <xf numFmtId="0" fontId="43" fillId="0" borderId="25" xfId="0" applyFont="1" applyFill="1" applyBorder="1" applyAlignment="1">
      <alignment wrapText="1"/>
    </xf>
    <xf numFmtId="3" fontId="43" fillId="0" borderId="25" xfId="0" applyNumberFormat="1" applyFont="1" applyFill="1" applyBorder="1" applyAlignment="1">
      <alignment wrapText="1"/>
    </xf>
    <xf numFmtId="0" fontId="44" fillId="0" borderId="25" xfId="0" applyFont="1" applyBorder="1" applyAlignment="1">
      <alignment wrapText="1"/>
    </xf>
    <xf numFmtId="0" fontId="44" fillId="0" borderId="25" xfId="0" applyFont="1" applyBorder="1" applyAlignment="1">
      <alignment/>
    </xf>
    <xf numFmtId="0" fontId="44" fillId="0" borderId="26" xfId="0" applyFont="1" applyBorder="1" applyAlignment="1">
      <alignment/>
    </xf>
    <xf numFmtId="0" fontId="44" fillId="0" borderId="11" xfId="0" applyFont="1" applyBorder="1" applyAlignment="1">
      <alignment wrapText="1"/>
    </xf>
    <xf numFmtId="0" fontId="44" fillId="0" borderId="11" xfId="0" applyFont="1" applyBorder="1" applyAlignment="1">
      <alignment/>
    </xf>
    <xf numFmtId="0" fontId="44" fillId="0" borderId="22" xfId="0" applyFont="1" applyBorder="1" applyAlignment="1">
      <alignment/>
    </xf>
    <xf numFmtId="0" fontId="43" fillId="0" borderId="27" xfId="0" applyFont="1" applyFill="1" applyBorder="1" applyAlignment="1">
      <alignment wrapText="1"/>
    </xf>
    <xf numFmtId="0" fontId="43" fillId="0" borderId="19" xfId="0" applyFont="1" applyFill="1" applyBorder="1" applyAlignment="1">
      <alignment wrapText="1"/>
    </xf>
    <xf numFmtId="3" fontId="43" fillId="0" borderId="19" xfId="0" applyNumberFormat="1" applyFont="1" applyFill="1" applyBorder="1" applyAlignment="1">
      <alignment wrapText="1"/>
    </xf>
    <xf numFmtId="0" fontId="44" fillId="0" borderId="19" xfId="0" applyFont="1" applyBorder="1" applyAlignment="1">
      <alignment wrapText="1"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/>
    </xf>
    <xf numFmtId="0" fontId="43" fillId="0" borderId="17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3" fontId="43" fillId="0" borderId="11" xfId="0" applyNumberFormat="1" applyFont="1" applyFill="1" applyBorder="1" applyAlignment="1">
      <alignment vertical="center" wrapText="1"/>
    </xf>
    <xf numFmtId="0" fontId="46" fillId="0" borderId="32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5" fillId="0" borderId="27" xfId="0" applyFont="1" applyBorder="1" applyAlignment="1">
      <alignment wrapText="1"/>
    </xf>
    <xf numFmtId="0" fontId="43" fillId="0" borderId="19" xfId="0" applyFont="1" applyBorder="1" applyAlignment="1">
      <alignment wrapText="1"/>
    </xf>
    <xf numFmtId="3" fontId="45" fillId="0" borderId="19" xfId="0" applyNumberFormat="1" applyFont="1" applyFill="1" applyBorder="1" applyAlignment="1">
      <alignment wrapText="1"/>
    </xf>
    <xf numFmtId="4" fontId="43" fillId="0" borderId="10" xfId="0" applyNumberFormat="1" applyFont="1" applyBorder="1" applyAlignment="1">
      <alignment/>
    </xf>
    <xf numFmtId="0" fontId="27" fillId="0" borderId="11" xfId="36" applyBorder="1" applyAlignment="1">
      <alignment horizontal="left"/>
    </xf>
    <xf numFmtId="0" fontId="43" fillId="0" borderId="19" xfId="0" applyFont="1" applyBorder="1" applyAlignment="1">
      <alignment horizontal="left"/>
    </xf>
    <xf numFmtId="0" fontId="27" fillId="0" borderId="11" xfId="36" applyFill="1" applyBorder="1" applyAlignment="1">
      <alignment/>
    </xf>
    <xf numFmtId="49" fontId="27" fillId="0" borderId="11" xfId="36" applyNumberFormat="1" applyFill="1" applyBorder="1" applyAlignment="1">
      <alignment/>
    </xf>
    <xf numFmtId="0" fontId="45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3" fontId="43" fillId="0" borderId="10" xfId="0" applyNumberFormat="1" applyFont="1" applyFill="1" applyBorder="1" applyAlignment="1">
      <alignment vertical="center" wrapText="1"/>
    </xf>
    <xf numFmtId="0" fontId="45" fillId="0" borderId="21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vertical="center" wrapText="1"/>
    </xf>
    <xf numFmtId="0" fontId="45" fillId="0" borderId="23" xfId="0" applyFont="1" applyFill="1" applyBorder="1" applyAlignment="1">
      <alignment vertical="center" wrapText="1"/>
    </xf>
    <xf numFmtId="0" fontId="45" fillId="0" borderId="14" xfId="0" applyFont="1" applyFill="1" applyBorder="1" applyAlignment="1">
      <alignment vertical="center" wrapText="1"/>
    </xf>
    <xf numFmtId="0" fontId="43" fillId="0" borderId="14" xfId="0" applyFont="1" applyFill="1" applyBorder="1" applyAlignment="1">
      <alignment vertical="center" wrapText="1"/>
    </xf>
    <xf numFmtId="3" fontId="45" fillId="0" borderId="14" xfId="0" applyNumberFormat="1" applyFont="1" applyFill="1" applyBorder="1" applyAlignment="1">
      <alignment vertical="center" wrapText="1"/>
    </xf>
    <xf numFmtId="3" fontId="27" fillId="0" borderId="11" xfId="36" applyNumberFormat="1" applyFont="1" applyBorder="1" applyAlignment="1">
      <alignment/>
    </xf>
    <xf numFmtId="0" fontId="43" fillId="0" borderId="22" xfId="0" applyFont="1" applyFill="1" applyBorder="1" applyAlignment="1">
      <alignment vertical="center" wrapText="1"/>
    </xf>
    <xf numFmtId="14" fontId="43" fillId="0" borderId="11" xfId="0" applyNumberFormat="1" applyFont="1" applyFill="1" applyBorder="1" applyAlignment="1">
      <alignment vertical="center" wrapText="1"/>
    </xf>
    <xf numFmtId="0" fontId="43" fillId="0" borderId="12" xfId="0" applyFont="1" applyFill="1" applyBorder="1" applyAlignment="1">
      <alignment vertical="center" wrapText="1"/>
    </xf>
    <xf numFmtId="0" fontId="43" fillId="0" borderId="15" xfId="0" applyFont="1" applyFill="1" applyBorder="1" applyAlignment="1">
      <alignment vertical="center" wrapText="1"/>
    </xf>
    <xf numFmtId="0" fontId="43" fillId="0" borderId="23" xfId="0" applyFont="1" applyFill="1" applyBorder="1" applyAlignment="1">
      <alignment vertical="center" wrapText="1"/>
    </xf>
    <xf numFmtId="0" fontId="27" fillId="0" borderId="11" xfId="36" applyFill="1" applyBorder="1" applyAlignment="1">
      <alignment vertical="center" wrapText="1"/>
    </xf>
    <xf numFmtId="0" fontId="45" fillId="0" borderId="27" xfId="0" applyFont="1" applyFill="1" applyBorder="1" applyAlignment="1">
      <alignment vertical="center" wrapText="1"/>
    </xf>
    <xf numFmtId="0" fontId="43" fillId="0" borderId="19" xfId="0" applyFont="1" applyFill="1" applyBorder="1" applyAlignment="1">
      <alignment vertical="center" wrapText="1"/>
    </xf>
    <xf numFmtId="0" fontId="45" fillId="0" borderId="19" xfId="0" applyFont="1" applyFill="1" applyBorder="1" applyAlignment="1">
      <alignment vertical="center" wrapText="1"/>
    </xf>
    <xf numFmtId="3" fontId="45" fillId="0" borderId="19" xfId="0" applyNumberFormat="1" applyFont="1" applyFill="1" applyBorder="1" applyAlignment="1">
      <alignment vertical="center" wrapText="1"/>
    </xf>
    <xf numFmtId="0" fontId="27" fillId="0" borderId="19" xfId="36" applyFill="1" applyBorder="1" applyAlignment="1">
      <alignment horizontal="left" vertical="center" wrapText="1"/>
    </xf>
    <xf numFmtId="14" fontId="43" fillId="0" borderId="19" xfId="0" applyNumberFormat="1" applyFont="1" applyFill="1" applyBorder="1" applyAlignment="1">
      <alignment vertical="center" wrapText="1"/>
    </xf>
    <xf numFmtId="0" fontId="43" fillId="0" borderId="20" xfId="0" applyFont="1" applyFill="1" applyBorder="1" applyAlignment="1">
      <alignment vertical="center" wrapText="1"/>
    </xf>
    <xf numFmtId="3" fontId="45" fillId="0" borderId="10" xfId="0" applyNumberFormat="1" applyFont="1" applyFill="1" applyBorder="1" applyAlignment="1">
      <alignment wrapText="1"/>
    </xf>
    <xf numFmtId="0" fontId="45" fillId="0" borderId="21" xfId="0" applyFont="1" applyFill="1" applyBorder="1" applyAlignment="1">
      <alignment horizontal="left" wrapText="1"/>
    </xf>
    <xf numFmtId="0" fontId="43" fillId="0" borderId="22" xfId="0" applyFont="1" applyFill="1" applyBorder="1" applyAlignment="1">
      <alignment/>
    </xf>
    <xf numFmtId="0" fontId="45" fillId="0" borderId="13" xfId="0" applyFont="1" applyFill="1" applyBorder="1" applyAlignment="1">
      <alignment horizontal="left" wrapText="1"/>
    </xf>
    <xf numFmtId="0" fontId="43" fillId="0" borderId="12" xfId="0" applyFont="1" applyFill="1" applyBorder="1" applyAlignment="1">
      <alignment/>
    </xf>
    <xf numFmtId="0" fontId="45" fillId="0" borderId="23" xfId="0" applyFont="1" applyFill="1" applyBorder="1" applyAlignment="1">
      <alignment horizontal="left" wrapText="1"/>
    </xf>
    <xf numFmtId="3" fontId="45" fillId="0" borderId="14" xfId="0" applyNumberFormat="1" applyFont="1" applyFill="1" applyBorder="1" applyAlignment="1">
      <alignment wrapText="1"/>
    </xf>
    <xf numFmtId="0" fontId="43" fillId="0" borderId="14" xfId="0" applyFont="1" applyFill="1" applyBorder="1" applyAlignment="1">
      <alignment/>
    </xf>
    <xf numFmtId="0" fontId="43" fillId="0" borderId="15" xfId="0" applyFont="1" applyFill="1" applyBorder="1" applyAlignment="1">
      <alignment/>
    </xf>
    <xf numFmtId="0" fontId="45" fillId="0" borderId="24" xfId="0" applyFont="1" applyFill="1" applyBorder="1" applyAlignment="1">
      <alignment horizontal="left" wrapText="1"/>
    </xf>
    <xf numFmtId="3" fontId="45" fillId="0" borderId="25" xfId="0" applyNumberFormat="1" applyFont="1" applyFill="1" applyBorder="1" applyAlignment="1">
      <alignment wrapText="1"/>
    </xf>
    <xf numFmtId="0" fontId="43" fillId="0" borderId="25" xfId="0" applyFont="1" applyFill="1" applyBorder="1" applyAlignment="1">
      <alignment/>
    </xf>
    <xf numFmtId="0" fontId="45" fillId="0" borderId="27" xfId="0" applyFont="1" applyFill="1" applyBorder="1" applyAlignment="1">
      <alignment horizontal="left" wrapText="1"/>
    </xf>
    <xf numFmtId="0" fontId="45" fillId="0" borderId="16" xfId="0" applyFont="1" applyFill="1" applyBorder="1" applyAlignment="1">
      <alignment vertical="center" wrapText="1"/>
    </xf>
    <xf numFmtId="0" fontId="43" fillId="0" borderId="17" xfId="0" applyFont="1" applyFill="1" applyBorder="1" applyAlignment="1">
      <alignment vertical="center" wrapText="1"/>
    </xf>
    <xf numFmtId="0" fontId="45" fillId="0" borderId="17" xfId="0" applyFont="1" applyFill="1" applyBorder="1" applyAlignment="1">
      <alignment vertical="center" wrapText="1"/>
    </xf>
    <xf numFmtId="0" fontId="43" fillId="0" borderId="26" xfId="0" applyFont="1" applyFill="1" applyBorder="1" applyAlignment="1">
      <alignment/>
    </xf>
    <xf numFmtId="0" fontId="45" fillId="0" borderId="33" xfId="0" applyFont="1" applyFill="1" applyBorder="1" applyAlignment="1">
      <alignment vertical="center" wrapText="1"/>
    </xf>
    <xf numFmtId="0" fontId="43" fillId="0" borderId="30" xfId="0" applyFont="1" applyFill="1" applyBorder="1" applyAlignment="1">
      <alignment vertical="center" wrapText="1"/>
    </xf>
    <xf numFmtId="0" fontId="45" fillId="0" borderId="30" xfId="0" applyFont="1" applyFill="1" applyBorder="1" applyAlignment="1">
      <alignment vertical="center" wrapText="1"/>
    </xf>
    <xf numFmtId="3" fontId="45" fillId="0" borderId="30" xfId="0" applyNumberFormat="1" applyFont="1" applyFill="1" applyBorder="1" applyAlignment="1">
      <alignment vertical="center" wrapText="1"/>
    </xf>
    <xf numFmtId="3" fontId="45" fillId="0" borderId="30" xfId="0" applyNumberFormat="1" applyFont="1" applyFill="1" applyBorder="1" applyAlignment="1">
      <alignment wrapText="1"/>
    </xf>
    <xf numFmtId="0" fontId="43" fillId="0" borderId="30" xfId="0" applyFont="1" applyFill="1" applyBorder="1" applyAlignment="1">
      <alignment wrapText="1"/>
    </xf>
    <xf numFmtId="3" fontId="45" fillId="0" borderId="11" xfId="0" applyNumberFormat="1" applyFont="1" applyFill="1" applyBorder="1" applyAlignment="1">
      <alignment vertical="center" wrapText="1"/>
    </xf>
    <xf numFmtId="4" fontId="45" fillId="0" borderId="11" xfId="0" applyNumberFormat="1" applyFont="1" applyFill="1" applyBorder="1" applyAlignment="1">
      <alignment vertical="center" wrapText="1"/>
    </xf>
    <xf numFmtId="3" fontId="26" fillId="0" borderId="11" xfId="0" applyNumberFormat="1" applyFont="1" applyBorder="1" applyAlignment="1">
      <alignment vertical="center"/>
    </xf>
    <xf numFmtId="3" fontId="45" fillId="0" borderId="28" xfId="0" applyNumberFormat="1" applyFont="1" applyFill="1" applyBorder="1" applyAlignment="1">
      <alignment vertical="center" wrapText="1"/>
    </xf>
    <xf numFmtId="3" fontId="45" fillId="0" borderId="11" xfId="0" applyNumberFormat="1" applyFont="1" applyBorder="1" applyAlignment="1">
      <alignment vertical="center" wrapText="1"/>
    </xf>
    <xf numFmtId="3" fontId="43" fillId="33" borderId="10" xfId="0" applyNumberFormat="1" applyFont="1" applyFill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14" fontId="43" fillId="0" borderId="10" xfId="0" applyNumberFormat="1" applyFont="1" applyBorder="1" applyAlignment="1">
      <alignment/>
    </xf>
    <xf numFmtId="0" fontId="45" fillId="0" borderId="32" xfId="0" applyFont="1" applyBorder="1" applyAlignment="1">
      <alignment/>
    </xf>
    <xf numFmtId="0" fontId="45" fillId="0" borderId="33" xfId="0" applyFont="1" applyBorder="1" applyAlignment="1">
      <alignment/>
    </xf>
    <xf numFmtId="0" fontId="45" fillId="0" borderId="30" xfId="0" applyFont="1" applyBorder="1" applyAlignment="1">
      <alignment/>
    </xf>
    <xf numFmtId="3" fontId="45" fillId="0" borderId="30" xfId="0" applyNumberFormat="1" applyFont="1" applyFill="1" applyBorder="1" applyAlignment="1">
      <alignment/>
    </xf>
    <xf numFmtId="0" fontId="43" fillId="0" borderId="11" xfId="0" applyFont="1" applyBorder="1" applyAlignment="1">
      <alignment vertical="center"/>
    </xf>
    <xf numFmtId="14" fontId="43" fillId="0" borderId="11" xfId="0" applyNumberFormat="1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3" fontId="43" fillId="0" borderId="11" xfId="0" applyNumberFormat="1" applyFont="1" applyBorder="1" applyAlignment="1">
      <alignment vertical="center" wrapText="1"/>
    </xf>
    <xf numFmtId="0" fontId="45" fillId="0" borderId="21" xfId="0" applyFont="1" applyBorder="1" applyAlignment="1">
      <alignment vertical="center" wrapText="1"/>
    </xf>
    <xf numFmtId="0" fontId="27" fillId="0" borderId="11" xfId="36" applyFill="1" applyBorder="1" applyAlignment="1">
      <alignment vertical="center"/>
    </xf>
    <xf numFmtId="3" fontId="43" fillId="0" borderId="11" xfId="0" applyNumberFormat="1" applyFont="1" applyBorder="1" applyAlignment="1">
      <alignment vertical="center"/>
    </xf>
    <xf numFmtId="3" fontId="43" fillId="0" borderId="10" xfId="0" applyNumberFormat="1" applyFont="1" applyBorder="1" applyAlignment="1">
      <alignment vertical="center" wrapText="1"/>
    </xf>
    <xf numFmtId="0" fontId="27" fillId="0" borderId="19" xfId="36" applyFill="1" applyBorder="1" applyAlignment="1">
      <alignment vertical="center"/>
    </xf>
    <xf numFmtId="14" fontId="43" fillId="0" borderId="19" xfId="0" applyNumberFormat="1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3" fontId="43" fillId="0" borderId="28" xfId="0" applyNumberFormat="1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49" fontId="27" fillId="0" borderId="11" xfId="36" applyNumberFormat="1" applyFill="1" applyBorder="1" applyAlignment="1">
      <alignment horizontal="left" vertical="center"/>
    </xf>
    <xf numFmtId="0" fontId="27" fillId="0" borderId="17" xfId="36" applyFill="1" applyBorder="1" applyAlignment="1">
      <alignment vertical="center"/>
    </xf>
    <xf numFmtId="14" fontId="43" fillId="0" borderId="17" xfId="0" applyNumberFormat="1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27" fillId="0" borderId="30" xfId="36" applyFill="1" applyBorder="1" applyAlignment="1">
      <alignment horizontal="left" vertical="center"/>
    </xf>
    <xf numFmtId="14" fontId="43" fillId="0" borderId="30" xfId="0" applyNumberFormat="1" applyFont="1" applyFill="1" applyBorder="1" applyAlignment="1">
      <alignment vertical="center"/>
    </xf>
    <xf numFmtId="0" fontId="43" fillId="0" borderId="31" xfId="0" applyFont="1" applyFill="1" applyBorder="1" applyAlignment="1">
      <alignment vertical="center"/>
    </xf>
    <xf numFmtId="14" fontId="43" fillId="0" borderId="17" xfId="0" applyNumberFormat="1" applyFont="1" applyFill="1" applyBorder="1" applyAlignment="1">
      <alignment vertical="center"/>
    </xf>
    <xf numFmtId="0" fontId="43" fillId="0" borderId="18" xfId="0" applyFont="1" applyFill="1" applyBorder="1" applyAlignment="1">
      <alignment vertical="center"/>
    </xf>
    <xf numFmtId="14" fontId="43" fillId="0" borderId="11" xfId="0" applyNumberFormat="1" applyFont="1" applyFill="1" applyBorder="1" applyAlignment="1">
      <alignment vertical="center"/>
    </xf>
    <xf numFmtId="0" fontId="43" fillId="0" borderId="22" xfId="0" applyFont="1" applyFill="1" applyBorder="1" applyAlignment="1">
      <alignment vertical="center"/>
    </xf>
    <xf numFmtId="0" fontId="27" fillId="0" borderId="11" xfId="36" applyFill="1" applyBorder="1" applyAlignment="1">
      <alignment horizontal="left" vertical="center"/>
    </xf>
    <xf numFmtId="14" fontId="43" fillId="0" borderId="19" xfId="0" applyNumberFormat="1" applyFont="1" applyFill="1" applyBorder="1" applyAlignment="1">
      <alignment vertical="center"/>
    </xf>
    <xf numFmtId="0" fontId="43" fillId="0" borderId="20" xfId="0" applyFont="1" applyFill="1" applyBorder="1" applyAlignment="1">
      <alignment vertical="center"/>
    </xf>
    <xf numFmtId="14" fontId="43" fillId="0" borderId="10" xfId="0" applyNumberFormat="1" applyFont="1" applyFill="1" applyBorder="1" applyAlignment="1">
      <alignment/>
    </xf>
    <xf numFmtId="0" fontId="27" fillId="0" borderId="10" xfId="36" applyFill="1" applyBorder="1" applyAlignment="1">
      <alignment/>
    </xf>
    <xf numFmtId="14" fontId="43" fillId="0" borderId="11" xfId="0" applyNumberFormat="1" applyFont="1" applyFill="1" applyBorder="1" applyAlignment="1">
      <alignment/>
    </xf>
    <xf numFmtId="14" fontId="43" fillId="0" borderId="19" xfId="0" applyNumberFormat="1" applyFont="1" applyFill="1" applyBorder="1" applyAlignment="1">
      <alignment/>
    </xf>
    <xf numFmtId="0" fontId="43" fillId="0" borderId="20" xfId="0" applyFont="1" applyFill="1" applyBorder="1" applyAlignment="1">
      <alignment/>
    </xf>
    <xf numFmtId="0" fontId="27" fillId="0" borderId="11" xfId="36" applyFill="1" applyBorder="1" applyAlignment="1">
      <alignment horizontal="left"/>
    </xf>
    <xf numFmtId="0" fontId="27" fillId="0" borderId="19" xfId="36" applyFill="1" applyBorder="1" applyAlignment="1">
      <alignment horizontal="left"/>
    </xf>
    <xf numFmtId="3" fontId="45" fillId="0" borderId="10" xfId="0" applyNumberFormat="1" applyFont="1" applyFill="1" applyBorder="1" applyAlignment="1">
      <alignment vertical="center" wrapText="1"/>
    </xf>
    <xf numFmtId="0" fontId="45" fillId="0" borderId="13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vertical="center" wrapText="1"/>
    </xf>
    <xf numFmtId="0" fontId="45" fillId="0" borderId="15" xfId="0" applyFont="1" applyFill="1" applyBorder="1" applyAlignment="1">
      <alignment vertical="center" wrapText="1"/>
    </xf>
    <xf numFmtId="0" fontId="43" fillId="0" borderId="25" xfId="0" applyFont="1" applyFill="1" applyBorder="1" applyAlignment="1">
      <alignment vertical="center" wrapText="1"/>
    </xf>
    <xf numFmtId="0" fontId="43" fillId="0" borderId="0" xfId="0" applyFont="1" applyFill="1" applyAlignment="1">
      <alignment/>
    </xf>
    <xf numFmtId="0" fontId="43" fillId="12" borderId="34" xfId="0" applyFont="1" applyFill="1" applyBorder="1" applyAlignment="1">
      <alignment wrapText="1"/>
    </xf>
    <xf numFmtId="3" fontId="45" fillId="12" borderId="34" xfId="0" applyNumberFormat="1" applyFont="1" applyFill="1" applyBorder="1" applyAlignment="1">
      <alignment wrapText="1"/>
    </xf>
    <xf numFmtId="0" fontId="43" fillId="12" borderId="34" xfId="0" applyFont="1" applyFill="1" applyBorder="1" applyAlignment="1">
      <alignment/>
    </xf>
    <xf numFmtId="0" fontId="43" fillId="12" borderId="35" xfId="0" applyFont="1" applyFill="1" applyBorder="1" applyAlignment="1">
      <alignment/>
    </xf>
    <xf numFmtId="0" fontId="43" fillId="0" borderId="0" xfId="0" applyFont="1" applyFill="1" applyAlignment="1">
      <alignment vertical="center" wrapText="1"/>
    </xf>
    <xf numFmtId="0" fontId="45" fillId="12" borderId="16" xfId="0" applyFont="1" applyFill="1" applyBorder="1" applyAlignment="1">
      <alignment horizontal="left" wrapText="1"/>
    </xf>
    <xf numFmtId="0" fontId="43" fillId="12" borderId="17" xfId="0" applyFont="1" applyFill="1" applyBorder="1" applyAlignment="1">
      <alignment wrapText="1"/>
    </xf>
    <xf numFmtId="3" fontId="45" fillId="12" borderId="17" xfId="0" applyNumberFormat="1" applyFont="1" applyFill="1" applyBorder="1" applyAlignment="1">
      <alignment wrapText="1"/>
    </xf>
    <xf numFmtId="0" fontId="43" fillId="12" borderId="17" xfId="0" applyFont="1" applyFill="1" applyBorder="1" applyAlignment="1">
      <alignment/>
    </xf>
    <xf numFmtId="0" fontId="43" fillId="12" borderId="18" xfId="0" applyFont="1" applyFill="1" applyBorder="1" applyAlignment="1">
      <alignment/>
    </xf>
    <xf numFmtId="0" fontId="45" fillId="12" borderId="36" xfId="0" applyFont="1" applyFill="1" applyBorder="1" applyAlignment="1">
      <alignment horizontal="left" wrapText="1"/>
    </xf>
    <xf numFmtId="0" fontId="45" fillId="12" borderId="33" xfId="0" applyFont="1" applyFill="1" applyBorder="1" applyAlignment="1">
      <alignment horizontal="left" wrapText="1"/>
    </xf>
    <xf numFmtId="0" fontId="43" fillId="12" borderId="30" xfId="0" applyFont="1" applyFill="1" applyBorder="1" applyAlignment="1">
      <alignment wrapText="1"/>
    </xf>
    <xf numFmtId="3" fontId="45" fillId="12" borderId="30" xfId="0" applyNumberFormat="1" applyFont="1" applyFill="1" applyBorder="1" applyAlignment="1">
      <alignment wrapText="1"/>
    </xf>
    <xf numFmtId="0" fontId="43" fillId="12" borderId="30" xfId="0" applyFont="1" applyFill="1" applyBorder="1" applyAlignment="1">
      <alignment/>
    </xf>
    <xf numFmtId="0" fontId="43" fillId="12" borderId="31" xfId="0" applyFont="1" applyFill="1" applyBorder="1" applyAlignment="1">
      <alignment/>
    </xf>
    <xf numFmtId="0" fontId="45" fillId="12" borderId="32" xfId="0" applyFont="1" applyFill="1" applyBorder="1" applyAlignment="1">
      <alignment horizontal="left" vertical="center" wrapText="1"/>
    </xf>
    <xf numFmtId="0" fontId="45" fillId="12" borderId="28" xfId="0" applyFont="1" applyFill="1" applyBorder="1" applyAlignment="1">
      <alignment vertical="center" wrapText="1"/>
    </xf>
    <xf numFmtId="3" fontId="45" fillId="12" borderId="28" xfId="0" applyNumberFormat="1" applyFont="1" applyFill="1" applyBorder="1" applyAlignment="1">
      <alignment vertical="center" wrapText="1"/>
    </xf>
    <xf numFmtId="0" fontId="45" fillId="12" borderId="29" xfId="0" applyFont="1" applyFill="1" applyBorder="1" applyAlignment="1">
      <alignment vertical="center" wrapText="1"/>
    </xf>
    <xf numFmtId="0" fontId="45" fillId="34" borderId="16" xfId="0" applyFont="1" applyFill="1" applyBorder="1" applyAlignment="1">
      <alignment vertical="center" wrapText="1"/>
    </xf>
    <xf numFmtId="0" fontId="45" fillId="34" borderId="17" xfId="0" applyFont="1" applyFill="1" applyBorder="1" applyAlignment="1">
      <alignment vertical="center" wrapText="1"/>
    </xf>
    <xf numFmtId="3" fontId="45" fillId="34" borderId="17" xfId="0" applyNumberFormat="1" applyFont="1" applyFill="1" applyBorder="1" applyAlignment="1">
      <alignment vertical="center" wrapText="1"/>
    </xf>
    <xf numFmtId="0" fontId="45" fillId="34" borderId="18" xfId="0" applyFont="1" applyFill="1" applyBorder="1" applyAlignment="1">
      <alignment vertical="center" wrapText="1"/>
    </xf>
    <xf numFmtId="0" fontId="45" fillId="0" borderId="22" xfId="0" applyFont="1" applyFill="1" applyBorder="1" applyAlignment="1">
      <alignment vertical="center" wrapText="1"/>
    </xf>
    <xf numFmtId="3" fontId="27" fillId="0" borderId="11" xfId="36" applyNumberFormat="1" applyBorder="1" applyAlignment="1">
      <alignment/>
    </xf>
    <xf numFmtId="0" fontId="45" fillId="0" borderId="16" xfId="0" applyFont="1" applyFill="1" applyBorder="1" applyAlignment="1">
      <alignment horizontal="left" wrapText="1"/>
    </xf>
    <xf numFmtId="14" fontId="43" fillId="0" borderId="17" xfId="0" applyNumberFormat="1" applyFont="1" applyFill="1" applyBorder="1" applyAlignment="1">
      <alignment/>
    </xf>
    <xf numFmtId="0" fontId="43" fillId="0" borderId="18" xfId="0" applyFont="1" applyFill="1" applyBorder="1" applyAlignment="1">
      <alignment/>
    </xf>
    <xf numFmtId="0" fontId="45" fillId="0" borderId="32" xfId="0" applyFont="1" applyFill="1" applyBorder="1" applyAlignment="1">
      <alignment vertical="center" wrapText="1"/>
    </xf>
    <xf numFmtId="0" fontId="43" fillId="0" borderId="28" xfId="0" applyFont="1" applyFill="1" applyBorder="1" applyAlignment="1">
      <alignment vertical="center" wrapText="1"/>
    </xf>
    <xf numFmtId="0" fontId="45" fillId="0" borderId="28" xfId="0" applyFont="1" applyFill="1" applyBorder="1" applyAlignment="1">
      <alignment vertical="center" wrapText="1"/>
    </xf>
    <xf numFmtId="0" fontId="43" fillId="0" borderId="29" xfId="0" applyFont="1" applyFill="1" applyBorder="1" applyAlignment="1">
      <alignment vertical="center" wrapText="1"/>
    </xf>
    <xf numFmtId="14" fontId="43" fillId="0" borderId="28" xfId="0" applyNumberFormat="1" applyFont="1" applyFill="1" applyBorder="1" applyAlignment="1">
      <alignment vertical="center" wrapText="1"/>
    </xf>
    <xf numFmtId="49" fontId="27" fillId="0" borderId="11" xfId="36" applyNumberFormat="1" applyBorder="1" applyAlignment="1">
      <alignment/>
    </xf>
    <xf numFmtId="49" fontId="27" fillId="0" borderId="19" xfId="36" applyNumberFormat="1" applyFill="1" applyBorder="1" applyAlignment="1">
      <alignment/>
    </xf>
    <xf numFmtId="0" fontId="45" fillId="0" borderId="36" xfId="0" applyFont="1" applyFill="1" applyBorder="1" applyAlignment="1">
      <alignment horizontal="left" vertical="center" wrapText="1"/>
    </xf>
    <xf numFmtId="0" fontId="45" fillId="0" borderId="34" xfId="0" applyFont="1" applyFill="1" applyBorder="1" applyAlignment="1">
      <alignment vertical="center" wrapText="1"/>
    </xf>
    <xf numFmtId="3" fontId="45" fillId="0" borderId="34" xfId="0" applyNumberFormat="1" applyFont="1" applyFill="1" applyBorder="1" applyAlignment="1">
      <alignment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23" xfId="0" applyFont="1" applyFill="1" applyBorder="1" applyAlignment="1">
      <alignment horizontal="left" vertical="center" wrapText="1"/>
    </xf>
    <xf numFmtId="0" fontId="43" fillId="0" borderId="34" xfId="0" applyFont="1" applyFill="1" applyBorder="1" applyAlignment="1">
      <alignment vertical="center" wrapText="1"/>
    </xf>
    <xf numFmtId="0" fontId="45" fillId="0" borderId="34" xfId="0" applyFont="1" applyBorder="1" applyAlignment="1">
      <alignment wrapText="1"/>
    </xf>
    <xf numFmtId="0" fontId="43" fillId="0" borderId="35" xfId="0" applyFont="1" applyFill="1" applyBorder="1" applyAlignment="1">
      <alignment vertical="center" wrapText="1"/>
    </xf>
    <xf numFmtId="14" fontId="43" fillId="0" borderId="34" xfId="0" applyNumberFormat="1" applyFont="1" applyFill="1" applyBorder="1" applyAlignment="1">
      <alignment vertical="center" wrapText="1"/>
    </xf>
    <xf numFmtId="0" fontId="45" fillId="0" borderId="27" xfId="0" applyFont="1" applyFill="1" applyBorder="1" applyAlignment="1">
      <alignment horizontal="left" vertical="center" wrapText="1"/>
    </xf>
    <xf numFmtId="49" fontId="27" fillId="0" borderId="19" xfId="36" applyNumberFormat="1" applyBorder="1" applyAlignment="1">
      <alignment vertical="center"/>
    </xf>
    <xf numFmtId="14" fontId="43" fillId="0" borderId="10" xfId="0" applyNumberFormat="1" applyFont="1" applyFill="1" applyBorder="1" applyAlignment="1">
      <alignment vertical="center" wrapText="1"/>
    </xf>
    <xf numFmtId="0" fontId="27" fillId="0" borderId="10" xfId="36" applyFill="1" applyBorder="1" applyAlignment="1">
      <alignment vertical="center" wrapText="1"/>
    </xf>
    <xf numFmtId="49" fontId="27" fillId="0" borderId="10" xfId="36" applyNumberFormat="1" applyBorder="1" applyAlignment="1">
      <alignment vertical="center"/>
    </xf>
    <xf numFmtId="3" fontId="47" fillId="0" borderId="10" xfId="0" applyNumberFormat="1" applyFont="1" applyFill="1" applyBorder="1" applyAlignment="1">
      <alignment vertical="center" wrapText="1"/>
    </xf>
    <xf numFmtId="49" fontId="27" fillId="0" borderId="19" xfId="36" applyNumberFormat="1" applyBorder="1" applyAlignment="1">
      <alignment/>
    </xf>
    <xf numFmtId="0" fontId="45" fillId="0" borderId="21" xfId="0" applyFont="1" applyFill="1" applyBorder="1" applyAlignment="1">
      <alignment horizontal="left" vertical="center" wrapText="1"/>
    </xf>
    <xf numFmtId="0" fontId="27" fillId="0" borderId="19" xfId="36" applyFill="1" applyBorder="1" applyAlignment="1">
      <alignment vertical="center" wrapText="1"/>
    </xf>
    <xf numFmtId="3" fontId="45" fillId="0" borderId="34" xfId="0" applyNumberFormat="1" applyFont="1" applyFill="1" applyBorder="1" applyAlignment="1">
      <alignment horizontal="right" vertical="center" wrapText="1"/>
    </xf>
    <xf numFmtId="0" fontId="27" fillId="0" borderId="34" xfId="36" applyFill="1" applyBorder="1" applyAlignment="1">
      <alignment vertical="center" wrapText="1"/>
    </xf>
    <xf numFmtId="0" fontId="27" fillId="0" borderId="11" xfId="36" applyFill="1" applyBorder="1" applyAlignment="1">
      <alignment horizontal="left" vertical="center" wrapText="1"/>
    </xf>
    <xf numFmtId="0" fontId="45" fillId="18" borderId="28" xfId="0" applyFont="1" applyFill="1" applyBorder="1" applyAlignment="1">
      <alignment vertical="center" wrapText="1"/>
    </xf>
    <xf numFmtId="3" fontId="45" fillId="18" borderId="28" xfId="0" applyNumberFormat="1" applyFont="1" applyFill="1" applyBorder="1" applyAlignment="1">
      <alignment vertical="center" wrapText="1"/>
    </xf>
    <xf numFmtId="0" fontId="45" fillId="18" borderId="29" xfId="0" applyFont="1" applyFill="1" applyBorder="1" applyAlignment="1">
      <alignment vertical="center" wrapText="1"/>
    </xf>
    <xf numFmtId="0" fontId="45" fillId="18" borderId="32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rbatky.cz/file.php?nid=1105&amp;oid=3155580" TargetMode="External" /><Relationship Id="rId2" Type="http://schemas.openxmlformats.org/officeDocument/2006/relationships/hyperlink" Target="http://www.vrbatky.cz/file.php?nid=1105&amp;oid=3155583" TargetMode="External" /><Relationship Id="rId3" Type="http://schemas.openxmlformats.org/officeDocument/2006/relationships/hyperlink" Target="http://www.vrbatky.cz/file.php?nid=1105&amp;oid=3232293" TargetMode="External" /><Relationship Id="rId4" Type="http://schemas.openxmlformats.org/officeDocument/2006/relationships/hyperlink" Target="http://www.vrbatky.cz/file.php?nid=1105&amp;oid=3232298" TargetMode="External" /><Relationship Id="rId5" Type="http://schemas.openxmlformats.org/officeDocument/2006/relationships/hyperlink" Target="http://www.vrbatky.cz/file.php?nid=1105&amp;oid=3232301" TargetMode="External" /><Relationship Id="rId6" Type="http://schemas.openxmlformats.org/officeDocument/2006/relationships/hyperlink" Target="http://www.vrbatky.cz/file.php?nid=1105&amp;oid=3232302" TargetMode="External" /><Relationship Id="rId7" Type="http://schemas.openxmlformats.org/officeDocument/2006/relationships/hyperlink" Target="http://www.vrbatky.cz/file.php?nid=1105&amp;oid=3232305" TargetMode="External" /><Relationship Id="rId8" Type="http://schemas.openxmlformats.org/officeDocument/2006/relationships/hyperlink" Target="http://www.vrbatky.cz/file.php?nid=1105&amp;oid=3232309" TargetMode="External" /><Relationship Id="rId9" Type="http://schemas.openxmlformats.org/officeDocument/2006/relationships/hyperlink" Target="http://www.vrbatky.cz/file.php?nid=1105&amp;oid=3232312" TargetMode="External" /><Relationship Id="rId10" Type="http://schemas.openxmlformats.org/officeDocument/2006/relationships/hyperlink" Target="http://www.vrbatky.cz/file.php?nid=1105&amp;oid=3232314" TargetMode="External" /><Relationship Id="rId11" Type="http://schemas.openxmlformats.org/officeDocument/2006/relationships/hyperlink" Target="http://www.vrbatky.cz/file.php?nid=1105&amp;oid=3232317" TargetMode="External" /><Relationship Id="rId12" Type="http://schemas.openxmlformats.org/officeDocument/2006/relationships/hyperlink" Target="http://www.vrbatky.cz/file.php?nid=1105&amp;oid=3232318" TargetMode="External" /><Relationship Id="rId13" Type="http://schemas.openxmlformats.org/officeDocument/2006/relationships/hyperlink" Target="http://www.vrbatky.cz/file.php?nid=1105&amp;oid=3312004" TargetMode="External" /><Relationship Id="rId14" Type="http://schemas.openxmlformats.org/officeDocument/2006/relationships/hyperlink" Target="http://www.vrbatky.cz/file.php?nid=1105&amp;oid=3312006" TargetMode="External" /><Relationship Id="rId15" Type="http://schemas.openxmlformats.org/officeDocument/2006/relationships/hyperlink" Target="http://www.vrbatky.cz/file.php?nid=1105&amp;oid=3332847" TargetMode="External" /><Relationship Id="rId16" Type="http://schemas.openxmlformats.org/officeDocument/2006/relationships/hyperlink" Target="http://www.vrbatky.cz/file.php?nid=1105&amp;oid=3517085" TargetMode="External" /><Relationship Id="rId17" Type="http://schemas.openxmlformats.org/officeDocument/2006/relationships/hyperlink" Target="http://www.vrbatky.cz/file.php?nid=1105&amp;oid=3632732" TargetMode="External" /><Relationship Id="rId18" Type="http://schemas.openxmlformats.org/officeDocument/2006/relationships/hyperlink" Target="http://www.vrbatky.cz/file.php?nid=1105&amp;oid=3632727" TargetMode="External" /><Relationship Id="rId19" Type="http://schemas.openxmlformats.org/officeDocument/2006/relationships/hyperlink" Target="http://www.vrbatky.cz/file.php?nid=1105&amp;oid=3632740" TargetMode="External" /><Relationship Id="rId20" Type="http://schemas.openxmlformats.org/officeDocument/2006/relationships/hyperlink" Target="http://www.vrbatky.cz/file.php?nid=1105&amp;oid=3632751" TargetMode="External" /><Relationship Id="rId21" Type="http://schemas.openxmlformats.org/officeDocument/2006/relationships/hyperlink" Target="http://www.vrbatky.cz/file.php?nid=1105&amp;oid=3692352" TargetMode="External" /><Relationship Id="rId22" Type="http://schemas.openxmlformats.org/officeDocument/2006/relationships/hyperlink" Target="http://www.vrbatky.cz/file.php?nid=1105&amp;oid=3766239" TargetMode="External" /><Relationship Id="rId23" Type="http://schemas.openxmlformats.org/officeDocument/2006/relationships/hyperlink" Target="http://www.vrbatky.cz/file.php?nid=1105&amp;oid=3766240" TargetMode="External" /><Relationship Id="rId24" Type="http://schemas.openxmlformats.org/officeDocument/2006/relationships/hyperlink" Target="http://www.vrbatky.cz/file.php?nid=1105&amp;oid=3851349" TargetMode="External" /><Relationship Id="rId25" Type="http://schemas.openxmlformats.org/officeDocument/2006/relationships/hyperlink" Target="http://www.vrbatky.cz/file.php?nid=1105&amp;oid=4404857" TargetMode="External" /><Relationship Id="rId26" Type="http://schemas.openxmlformats.org/officeDocument/2006/relationships/hyperlink" Target="http://www.vrbatky.cz/file.php?nid=1105&amp;oid=4404864" TargetMode="External" /><Relationship Id="rId27" Type="http://schemas.openxmlformats.org/officeDocument/2006/relationships/hyperlink" Target="http://www.vrbatky.cz/file.php?nid=1105&amp;oid=4404870" TargetMode="External" /><Relationship Id="rId28" Type="http://schemas.openxmlformats.org/officeDocument/2006/relationships/hyperlink" Target="http://www.vrbatky.cz/file.php?nid=1105&amp;oid=4404872" TargetMode="External" /><Relationship Id="rId29" Type="http://schemas.openxmlformats.org/officeDocument/2006/relationships/hyperlink" Target="http://www.vrbatky.cz/file.php?nid=1105&amp;oid=4485401" TargetMode="External" /><Relationship Id="rId30" Type="http://schemas.openxmlformats.org/officeDocument/2006/relationships/hyperlink" Target="http://www.vrbatky.cz/file.php?nid=1105&amp;oid=4485400" TargetMode="External" /><Relationship Id="rId31" Type="http://schemas.openxmlformats.org/officeDocument/2006/relationships/hyperlink" Target="http://www.vrbatky.cz/file.php?nid=1105&amp;oid=4589969" TargetMode="External" /><Relationship Id="rId32" Type="http://schemas.openxmlformats.org/officeDocument/2006/relationships/hyperlink" Target="http://www.vrbatky.cz/file.php?nid=1105&amp;oid=4863400" TargetMode="External" /><Relationship Id="rId33" Type="http://schemas.openxmlformats.org/officeDocument/2006/relationships/hyperlink" Target="http://www.vrbatky.cz/file.php?nid=1105&amp;oid=4863398" TargetMode="External" /><Relationship Id="rId34" Type="http://schemas.openxmlformats.org/officeDocument/2006/relationships/hyperlink" Target="http://www.vrbatky.cz/file.php?nid=1105&amp;oid=4863402" TargetMode="External" /><Relationship Id="rId35" Type="http://schemas.openxmlformats.org/officeDocument/2006/relationships/hyperlink" Target="http://www.vrbatky.cz/file.php?nid=1105&amp;oid=4863436" TargetMode="External" /><Relationship Id="rId36" Type="http://schemas.openxmlformats.org/officeDocument/2006/relationships/hyperlink" Target="http://www.vrbatky.cz/file.php?nid=1105&amp;oid=4863464" TargetMode="External" /><Relationship Id="rId37" Type="http://schemas.openxmlformats.org/officeDocument/2006/relationships/hyperlink" Target="http://www.vrbatky.cz/file.php?nid=1105&amp;oid=4863481" TargetMode="External" /><Relationship Id="rId38" Type="http://schemas.openxmlformats.org/officeDocument/2006/relationships/hyperlink" Target="http://www.vrbatky.cz/file.php?nid=1105&amp;oid=4864897" TargetMode="External" /><Relationship Id="rId39" Type="http://schemas.openxmlformats.org/officeDocument/2006/relationships/hyperlink" Target="http://www.vrbatky.cz/file.php?nid=1105&amp;oid=4865219" TargetMode="External" /><Relationship Id="rId40" Type="http://schemas.openxmlformats.org/officeDocument/2006/relationships/hyperlink" Target="http://www.vrbatky.cz/file.php?nid=1105&amp;oid=4865276" TargetMode="External" /><Relationship Id="rId41" Type="http://schemas.openxmlformats.org/officeDocument/2006/relationships/hyperlink" Target="http://www.vrbatky.cz/file.php?nid=1105&amp;oid=4865330" TargetMode="External" /><Relationship Id="rId42" Type="http://schemas.openxmlformats.org/officeDocument/2006/relationships/hyperlink" Target="http://www.vrbatky.cz/file.php?nid=1105&amp;oid=4865356" TargetMode="External" /><Relationship Id="rId43" Type="http://schemas.openxmlformats.org/officeDocument/2006/relationships/hyperlink" Target="http://www.vrbatky.cz/file.php?nid=1105&amp;oid=4865409" TargetMode="External" /><Relationship Id="rId44" Type="http://schemas.openxmlformats.org/officeDocument/2006/relationships/hyperlink" Target="http://www.vrbatky.cz/file.php?nid=1105&amp;oid=5230050" TargetMode="External" /><Relationship Id="rId45" Type="http://schemas.openxmlformats.org/officeDocument/2006/relationships/hyperlink" Target="http://www.vrbatky.cz/file.php?nid=1105&amp;oid=5230052" TargetMode="External" /><Relationship Id="rId46" Type="http://schemas.openxmlformats.org/officeDocument/2006/relationships/hyperlink" Target="http://www.vrbatky.cz/file.php?nid=1105&amp;oid=5230057" TargetMode="External" /><Relationship Id="rId47" Type="http://schemas.openxmlformats.org/officeDocument/2006/relationships/hyperlink" Target="http://www.vrbatky.cz/file.php?nid=1105&amp;oid=5230060" TargetMode="External" /><Relationship Id="rId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4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1.8515625" style="3" customWidth="1"/>
    <col min="2" max="2" width="21.28125" style="3" customWidth="1"/>
    <col min="3" max="3" width="26.57421875" style="3" bestFit="1" customWidth="1"/>
    <col min="4" max="4" width="15.7109375" style="3" customWidth="1"/>
    <col min="5" max="5" width="16.00390625" style="3" customWidth="1"/>
    <col min="6" max="6" width="9.140625" style="3" bestFit="1" customWidth="1"/>
    <col min="7" max="7" width="18.8515625" style="1" bestFit="1" customWidth="1"/>
    <col min="8" max="8" width="11.140625" style="1" customWidth="1"/>
    <col min="9" max="9" width="23.57421875" style="1" bestFit="1" customWidth="1"/>
    <col min="10" max="16384" width="9.140625" style="1" customWidth="1"/>
  </cols>
  <sheetData>
    <row r="1" spans="1:9" s="5" customFormat="1" ht="27.75" thickBot="1">
      <c r="A1" s="33" t="s">
        <v>0</v>
      </c>
      <c r="B1" s="34" t="s">
        <v>2</v>
      </c>
      <c r="C1" s="34" t="s">
        <v>1</v>
      </c>
      <c r="D1" s="34" t="s">
        <v>123</v>
      </c>
      <c r="E1" s="34" t="s">
        <v>115</v>
      </c>
      <c r="F1" s="34" t="s">
        <v>116</v>
      </c>
      <c r="G1" s="34" t="s">
        <v>124</v>
      </c>
      <c r="H1" s="34" t="s">
        <v>125</v>
      </c>
      <c r="I1" s="35" t="s">
        <v>15</v>
      </c>
    </row>
    <row r="2" spans="1:9" s="5" customFormat="1" ht="14.25" thickBot="1">
      <c r="A2" s="262" t="s">
        <v>126</v>
      </c>
      <c r="B2" s="263"/>
      <c r="C2" s="263"/>
      <c r="D2" s="264">
        <f>D3+D37+D80+D107+D139+D167+D231+D251+D267+D295</f>
        <v>102976560</v>
      </c>
      <c r="E2" s="264">
        <f>E37+E80+E107+E139+E167+E231+E251+E267+E295</f>
        <v>46121356</v>
      </c>
      <c r="F2" s="263"/>
      <c r="G2" s="263"/>
      <c r="H2" s="263"/>
      <c r="I2" s="265"/>
    </row>
    <row r="3" spans="1:9" s="5" customFormat="1" ht="14.25" thickBot="1">
      <c r="A3" s="302">
        <v>2016</v>
      </c>
      <c r="B3" s="299"/>
      <c r="C3" s="299"/>
      <c r="D3" s="300">
        <f>D34+D31+D28+D20+D15+D7+D4</f>
        <v>4478788</v>
      </c>
      <c r="E3" s="300"/>
      <c r="F3" s="299"/>
      <c r="G3" s="299"/>
      <c r="H3" s="299"/>
      <c r="I3" s="301"/>
    </row>
    <row r="4" spans="1:9" s="5" customFormat="1" ht="14.25">
      <c r="A4" s="294" t="s">
        <v>404</v>
      </c>
      <c r="B4" s="146" t="s">
        <v>37</v>
      </c>
      <c r="C4" s="147" t="s">
        <v>383</v>
      </c>
      <c r="D4" s="190">
        <v>125178</v>
      </c>
      <c r="E4" s="190"/>
      <c r="F4" s="147"/>
      <c r="G4" s="159" t="s">
        <v>409</v>
      </c>
      <c r="H4" s="155">
        <v>42612</v>
      </c>
      <c r="I4" s="266"/>
    </row>
    <row r="5" spans="1:9" s="5" customFormat="1" ht="13.5">
      <c r="A5" s="281"/>
      <c r="B5" s="142"/>
      <c r="C5" s="143" t="s">
        <v>382</v>
      </c>
      <c r="D5" s="236"/>
      <c r="E5" s="236"/>
      <c r="F5" s="142"/>
      <c r="G5" s="142"/>
      <c r="H5" s="142"/>
      <c r="I5" s="238"/>
    </row>
    <row r="6" spans="1:9" s="5" customFormat="1" ht="14.25" thickBot="1">
      <c r="A6" s="282"/>
      <c r="B6" s="150"/>
      <c r="C6" s="151" t="s">
        <v>405</v>
      </c>
      <c r="D6" s="152"/>
      <c r="E6" s="152"/>
      <c r="F6" s="150"/>
      <c r="G6" s="150"/>
      <c r="H6" s="150"/>
      <c r="I6" s="239"/>
    </row>
    <row r="7" spans="1:9" s="5" customFormat="1" ht="27">
      <c r="A7" s="294" t="s">
        <v>393</v>
      </c>
      <c r="B7" s="146" t="s">
        <v>37</v>
      </c>
      <c r="C7" s="147" t="s">
        <v>384</v>
      </c>
      <c r="D7" s="190">
        <v>2227792</v>
      </c>
      <c r="E7" s="190">
        <v>1162295</v>
      </c>
      <c r="F7" s="146" t="s">
        <v>385</v>
      </c>
      <c r="G7" s="159" t="s">
        <v>408</v>
      </c>
      <c r="H7" s="155">
        <v>42597</v>
      </c>
      <c r="I7" s="154" t="s">
        <v>394</v>
      </c>
    </row>
    <row r="8" spans="1:9" s="5" customFormat="1" ht="13.5">
      <c r="A8" s="281"/>
      <c r="B8" s="142"/>
      <c r="C8" s="143" t="s">
        <v>386</v>
      </c>
      <c r="D8" s="236"/>
      <c r="E8" s="236"/>
      <c r="F8" s="142"/>
      <c r="G8" s="142"/>
      <c r="H8" s="142"/>
      <c r="I8" s="238"/>
    </row>
    <row r="9" spans="1:9" s="5" customFormat="1" ht="13.5">
      <c r="A9" s="281"/>
      <c r="B9" s="142"/>
      <c r="C9" s="143" t="s">
        <v>387</v>
      </c>
      <c r="D9" s="236"/>
      <c r="E9" s="236"/>
      <c r="F9" s="142"/>
      <c r="G9" s="142"/>
      <c r="H9" s="142"/>
      <c r="I9" s="238"/>
    </row>
    <row r="10" spans="1:9" s="5" customFormat="1" ht="13.5">
      <c r="A10" s="281"/>
      <c r="B10" s="142"/>
      <c r="C10" s="143" t="s">
        <v>388</v>
      </c>
      <c r="D10" s="236"/>
      <c r="E10" s="236"/>
      <c r="F10" s="142"/>
      <c r="G10" s="142"/>
      <c r="H10" s="142"/>
      <c r="I10" s="238"/>
    </row>
    <row r="11" spans="1:9" s="5" customFormat="1" ht="13.5">
      <c r="A11" s="281"/>
      <c r="B11" s="142"/>
      <c r="C11" s="143" t="s">
        <v>389</v>
      </c>
      <c r="D11" s="236"/>
      <c r="E11" s="236"/>
      <c r="F11" s="142"/>
      <c r="G11" s="142"/>
      <c r="H11" s="142"/>
      <c r="I11" s="238"/>
    </row>
    <row r="12" spans="1:9" s="5" customFormat="1" ht="14.25" customHeight="1">
      <c r="A12" s="281"/>
      <c r="B12" s="142"/>
      <c r="C12" s="143" t="s">
        <v>390</v>
      </c>
      <c r="D12" s="236"/>
      <c r="E12" s="236"/>
      <c r="F12" s="142"/>
      <c r="G12" s="142"/>
      <c r="H12" s="142"/>
      <c r="I12" s="238"/>
    </row>
    <row r="13" spans="1:9" s="5" customFormat="1" ht="13.5">
      <c r="A13" s="281"/>
      <c r="B13" s="142"/>
      <c r="C13" s="143" t="s">
        <v>391</v>
      </c>
      <c r="D13" s="236"/>
      <c r="E13" s="236"/>
      <c r="F13" s="142"/>
      <c r="G13" s="142"/>
      <c r="H13" s="142"/>
      <c r="I13" s="238"/>
    </row>
    <row r="14" spans="1:9" s="5" customFormat="1" ht="14.25" thickBot="1">
      <c r="A14" s="282"/>
      <c r="B14" s="150"/>
      <c r="C14" s="151" t="s">
        <v>392</v>
      </c>
      <c r="D14" s="152"/>
      <c r="E14" s="152"/>
      <c r="F14" s="150"/>
      <c r="G14" s="150"/>
      <c r="H14" s="150"/>
      <c r="I14" s="239"/>
    </row>
    <row r="15" spans="1:9" s="5" customFormat="1" ht="14.25">
      <c r="A15" s="294" t="s">
        <v>395</v>
      </c>
      <c r="B15" s="146" t="s">
        <v>37</v>
      </c>
      <c r="C15" s="147" t="s">
        <v>396</v>
      </c>
      <c r="D15" s="190">
        <v>404263</v>
      </c>
      <c r="E15" s="190"/>
      <c r="F15" s="147"/>
      <c r="G15" s="159" t="s">
        <v>406</v>
      </c>
      <c r="H15" s="155">
        <v>42566</v>
      </c>
      <c r="I15" s="154" t="s">
        <v>31</v>
      </c>
    </row>
    <row r="16" spans="1:9" s="5" customFormat="1" ht="13.5">
      <c r="A16" s="281"/>
      <c r="B16" s="142"/>
      <c r="C16" s="143" t="s">
        <v>397</v>
      </c>
      <c r="D16" s="236"/>
      <c r="E16" s="236"/>
      <c r="F16" s="142"/>
      <c r="G16" s="142"/>
      <c r="H16" s="142"/>
      <c r="I16" s="238"/>
    </row>
    <row r="17" spans="1:9" s="5" customFormat="1" ht="13.5">
      <c r="A17" s="281"/>
      <c r="B17" s="142"/>
      <c r="C17" s="143" t="s">
        <v>324</v>
      </c>
      <c r="D17" s="236"/>
      <c r="E17" s="236"/>
      <c r="F17" s="142"/>
      <c r="G17" s="142"/>
      <c r="H17" s="142"/>
      <c r="I17" s="238"/>
    </row>
    <row r="18" spans="1:9" s="5" customFormat="1" ht="13.5">
      <c r="A18" s="281"/>
      <c r="B18" s="142"/>
      <c r="C18" s="143" t="s">
        <v>398</v>
      </c>
      <c r="D18" s="236"/>
      <c r="E18" s="236"/>
      <c r="F18" s="142"/>
      <c r="G18" s="142"/>
      <c r="H18" s="142"/>
      <c r="I18" s="238"/>
    </row>
    <row r="19" spans="1:9" s="5" customFormat="1" ht="14.25" thickBot="1">
      <c r="A19" s="282"/>
      <c r="B19" s="150"/>
      <c r="C19" s="151" t="s">
        <v>267</v>
      </c>
      <c r="D19" s="152"/>
      <c r="E19" s="152"/>
      <c r="F19" s="150"/>
      <c r="G19" s="150"/>
      <c r="H19" s="150"/>
      <c r="I19" s="239"/>
    </row>
    <row r="20" spans="1:9" s="5" customFormat="1" ht="14.25">
      <c r="A20" s="294" t="s">
        <v>399</v>
      </c>
      <c r="B20" s="146" t="s">
        <v>37</v>
      </c>
      <c r="C20" s="147" t="s">
        <v>398</v>
      </c>
      <c r="D20" s="190">
        <v>1433333</v>
      </c>
      <c r="E20" s="190"/>
      <c r="F20" s="147"/>
      <c r="G20" s="159" t="s">
        <v>407</v>
      </c>
      <c r="H20" s="155">
        <v>42531</v>
      </c>
      <c r="I20" s="154" t="s">
        <v>31</v>
      </c>
    </row>
    <row r="21" spans="1:9" s="5" customFormat="1" ht="13.5">
      <c r="A21" s="281"/>
      <c r="B21" s="142"/>
      <c r="C21" s="143" t="s">
        <v>400</v>
      </c>
      <c r="D21" s="236"/>
      <c r="E21" s="236"/>
      <c r="F21" s="142"/>
      <c r="G21" s="142"/>
      <c r="H21" s="142"/>
      <c r="I21" s="238"/>
    </row>
    <row r="22" spans="1:9" s="5" customFormat="1" ht="13.5">
      <c r="A22" s="281"/>
      <c r="B22" s="142"/>
      <c r="C22" s="143" t="s">
        <v>397</v>
      </c>
      <c r="D22" s="236"/>
      <c r="E22" s="236"/>
      <c r="F22" s="142"/>
      <c r="G22" s="142"/>
      <c r="H22" s="142"/>
      <c r="I22" s="238"/>
    </row>
    <row r="23" spans="1:9" s="5" customFormat="1" ht="27">
      <c r="A23" s="281"/>
      <c r="B23" s="142"/>
      <c r="C23" s="143" t="s">
        <v>401</v>
      </c>
      <c r="D23" s="236"/>
      <c r="E23" s="236"/>
      <c r="F23" s="142"/>
      <c r="G23" s="142"/>
      <c r="H23" s="142"/>
      <c r="I23" s="238"/>
    </row>
    <row r="24" spans="1:9" s="5" customFormat="1" ht="13.5">
      <c r="A24" s="281"/>
      <c r="B24" s="142"/>
      <c r="C24" s="143" t="s">
        <v>267</v>
      </c>
      <c r="D24" s="236"/>
      <c r="E24" s="236"/>
      <c r="F24" s="142"/>
      <c r="G24" s="142"/>
      <c r="H24" s="142"/>
      <c r="I24" s="238"/>
    </row>
    <row r="25" spans="1:9" s="5" customFormat="1" ht="13.5">
      <c r="A25" s="281"/>
      <c r="B25" s="142"/>
      <c r="C25" s="143" t="s">
        <v>64</v>
      </c>
      <c r="D25" s="236"/>
      <c r="E25" s="236"/>
      <c r="F25" s="142"/>
      <c r="G25" s="142"/>
      <c r="H25" s="142"/>
      <c r="I25" s="238"/>
    </row>
    <row r="26" spans="1:9" s="5" customFormat="1" ht="13.5">
      <c r="A26" s="281"/>
      <c r="B26" s="142"/>
      <c r="C26" s="143" t="s">
        <v>402</v>
      </c>
      <c r="D26" s="236"/>
      <c r="E26" s="236"/>
      <c r="F26" s="142"/>
      <c r="G26" s="142"/>
      <c r="H26" s="142"/>
      <c r="I26" s="238"/>
    </row>
    <row r="27" spans="1:9" s="5" customFormat="1" ht="27.75" thickBot="1">
      <c r="A27" s="282"/>
      <c r="B27" s="150"/>
      <c r="C27" s="151" t="s">
        <v>403</v>
      </c>
      <c r="D27" s="152"/>
      <c r="E27" s="152"/>
      <c r="F27" s="150"/>
      <c r="G27" s="150"/>
      <c r="H27" s="150"/>
      <c r="I27" s="239"/>
    </row>
    <row r="28" spans="1:9" s="5" customFormat="1" ht="14.25">
      <c r="A28" s="294" t="s">
        <v>373</v>
      </c>
      <c r="B28" s="146" t="s">
        <v>37</v>
      </c>
      <c r="C28" s="147" t="s">
        <v>364</v>
      </c>
      <c r="D28" s="190">
        <v>169400</v>
      </c>
      <c r="E28" s="190"/>
      <c r="F28" s="147"/>
      <c r="G28" s="159" t="s">
        <v>374</v>
      </c>
      <c r="H28" s="155">
        <v>42417</v>
      </c>
      <c r="I28" s="154"/>
    </row>
    <row r="29" spans="1:9" s="5" customFormat="1" ht="13.5">
      <c r="A29" s="281"/>
      <c r="B29" s="143"/>
      <c r="C29" s="143" t="s">
        <v>365</v>
      </c>
      <c r="D29" s="236"/>
      <c r="E29" s="236"/>
      <c r="F29" s="142"/>
      <c r="G29" s="142"/>
      <c r="H29" s="143"/>
      <c r="I29" s="156"/>
    </row>
    <row r="30" spans="1:9" s="5" customFormat="1" ht="14.25" thickBot="1">
      <c r="A30" s="282"/>
      <c r="B30" s="151"/>
      <c r="C30" s="151" t="s">
        <v>366</v>
      </c>
      <c r="D30" s="152"/>
      <c r="E30" s="152"/>
      <c r="F30" s="150"/>
      <c r="G30" s="150"/>
      <c r="H30" s="151"/>
      <c r="I30" s="157"/>
    </row>
    <row r="31" spans="1:9" s="5" customFormat="1" ht="14.25">
      <c r="A31" s="294" t="s">
        <v>378</v>
      </c>
      <c r="B31" s="146" t="s">
        <v>37</v>
      </c>
      <c r="C31" s="147" t="s">
        <v>375</v>
      </c>
      <c r="D31" s="190">
        <v>12100</v>
      </c>
      <c r="E31" s="190"/>
      <c r="F31" s="147"/>
      <c r="G31" s="159" t="s">
        <v>379</v>
      </c>
      <c r="H31" s="155">
        <v>42394</v>
      </c>
      <c r="I31" s="154"/>
    </row>
    <row r="32" spans="1:9" s="5" customFormat="1" ht="13.5">
      <c r="A32" s="281"/>
      <c r="B32" s="143"/>
      <c r="C32" s="143" t="s">
        <v>376</v>
      </c>
      <c r="D32" s="236"/>
      <c r="E32" s="236"/>
      <c r="F32" s="142"/>
      <c r="G32" s="142"/>
      <c r="H32" s="143"/>
      <c r="I32" s="156"/>
    </row>
    <row r="33" spans="1:9" s="5" customFormat="1" ht="14.25" thickBot="1">
      <c r="A33" s="282"/>
      <c r="B33" s="151"/>
      <c r="C33" s="151" t="s">
        <v>377</v>
      </c>
      <c r="D33" s="152"/>
      <c r="E33" s="152"/>
      <c r="F33" s="150"/>
      <c r="G33" s="150"/>
      <c r="H33" s="151"/>
      <c r="I33" s="157"/>
    </row>
    <row r="34" spans="1:9" s="5" customFormat="1" ht="14.25">
      <c r="A34" s="294" t="s">
        <v>371</v>
      </c>
      <c r="B34" s="146" t="s">
        <v>37</v>
      </c>
      <c r="C34" s="147" t="s">
        <v>370</v>
      </c>
      <c r="D34" s="190">
        <v>106722</v>
      </c>
      <c r="E34" s="190"/>
      <c r="F34" s="147"/>
      <c r="G34" s="159" t="s">
        <v>372</v>
      </c>
      <c r="H34" s="155">
        <v>42377</v>
      </c>
      <c r="I34" s="154" t="s">
        <v>99</v>
      </c>
    </row>
    <row r="35" spans="1:9" s="5" customFormat="1" ht="13.5">
      <c r="A35" s="281"/>
      <c r="B35" s="143"/>
      <c r="C35" s="143" t="s">
        <v>362</v>
      </c>
      <c r="D35" s="236"/>
      <c r="E35" s="236"/>
      <c r="F35" s="142"/>
      <c r="G35" s="142"/>
      <c r="H35" s="143"/>
      <c r="I35" s="156"/>
    </row>
    <row r="36" spans="1:9" s="5" customFormat="1" ht="14.25" thickBot="1">
      <c r="A36" s="282"/>
      <c r="B36" s="151"/>
      <c r="C36" s="151" t="s">
        <v>363</v>
      </c>
      <c r="D36" s="152"/>
      <c r="E36" s="152"/>
      <c r="F36" s="150"/>
      <c r="G36" s="150"/>
      <c r="H36" s="151"/>
      <c r="I36" s="157"/>
    </row>
    <row r="37" spans="1:9" s="5" customFormat="1" ht="14.25" thickBot="1">
      <c r="A37" s="258">
        <v>2015</v>
      </c>
      <c r="B37" s="259"/>
      <c r="C37" s="259"/>
      <c r="D37" s="260">
        <f>D66+D65+D64+D57+D55+D51+D48+D46+D40+D38</f>
        <v>11422163</v>
      </c>
      <c r="E37" s="260">
        <f>E57+E48+E40</f>
        <v>7429781</v>
      </c>
      <c r="F37" s="259"/>
      <c r="G37" s="259"/>
      <c r="H37" s="259"/>
      <c r="I37" s="261"/>
    </row>
    <row r="38" spans="1:9" s="5" customFormat="1" ht="14.25">
      <c r="A38" s="294" t="s">
        <v>381</v>
      </c>
      <c r="B38" s="146" t="s">
        <v>37</v>
      </c>
      <c r="C38" s="147" t="s">
        <v>360</v>
      </c>
      <c r="D38" s="190">
        <v>165319</v>
      </c>
      <c r="E38" s="190"/>
      <c r="F38" s="147"/>
      <c r="G38" s="159" t="s">
        <v>380</v>
      </c>
      <c r="H38" s="155">
        <v>42283</v>
      </c>
      <c r="I38" s="154" t="s">
        <v>31</v>
      </c>
    </row>
    <row r="39" spans="1:9" s="5" customFormat="1" ht="14.25" thickBot="1">
      <c r="A39" s="282"/>
      <c r="B39" s="151"/>
      <c r="C39" s="151" t="s">
        <v>361</v>
      </c>
      <c r="D39" s="152"/>
      <c r="E39" s="152"/>
      <c r="F39" s="150"/>
      <c r="G39" s="150"/>
      <c r="H39" s="151"/>
      <c r="I39" s="157"/>
    </row>
    <row r="40" spans="1:9" s="5" customFormat="1" ht="14.25">
      <c r="A40" s="287" t="s">
        <v>353</v>
      </c>
      <c r="B40" s="161" t="s">
        <v>37</v>
      </c>
      <c r="C40" s="162" t="s">
        <v>349</v>
      </c>
      <c r="D40" s="163">
        <v>452540</v>
      </c>
      <c r="E40" s="163">
        <v>2594906</v>
      </c>
      <c r="F40" s="161" t="s">
        <v>120</v>
      </c>
      <c r="G40" s="295" t="s">
        <v>350</v>
      </c>
      <c r="H40" s="165">
        <v>42248</v>
      </c>
      <c r="I40" s="166" t="s">
        <v>85</v>
      </c>
    </row>
    <row r="41" spans="1:9" s="5" customFormat="1" ht="14.25">
      <c r="A41" s="281"/>
      <c r="B41" s="143"/>
      <c r="C41" s="143" t="s">
        <v>355</v>
      </c>
      <c r="D41" s="236"/>
      <c r="E41" s="236"/>
      <c r="F41" s="142"/>
      <c r="G41" s="290"/>
      <c r="H41" s="289"/>
      <c r="I41" s="156"/>
    </row>
    <row r="42" spans="1:9" s="5" customFormat="1" ht="14.25">
      <c r="A42" s="281"/>
      <c r="B42" s="143"/>
      <c r="C42" s="143" t="s">
        <v>356</v>
      </c>
      <c r="D42" s="236"/>
      <c r="E42" s="236"/>
      <c r="F42" s="142"/>
      <c r="G42" s="290"/>
      <c r="H42" s="289"/>
      <c r="I42" s="156"/>
    </row>
    <row r="43" spans="1:9" s="5" customFormat="1" ht="14.25">
      <c r="A43" s="281"/>
      <c r="B43" s="143"/>
      <c r="C43" s="143" t="s">
        <v>357</v>
      </c>
      <c r="D43" s="236"/>
      <c r="E43" s="236"/>
      <c r="F43" s="142"/>
      <c r="G43" s="290"/>
      <c r="H43" s="289"/>
      <c r="I43" s="156"/>
    </row>
    <row r="44" spans="1:9" s="5" customFormat="1" ht="14.25">
      <c r="A44" s="281"/>
      <c r="B44" s="143"/>
      <c r="C44" s="143" t="s">
        <v>358</v>
      </c>
      <c r="D44" s="236"/>
      <c r="E44" s="236"/>
      <c r="F44" s="142"/>
      <c r="G44" s="290"/>
      <c r="H44" s="289"/>
      <c r="I44" s="156"/>
    </row>
    <row r="45" spans="1:9" s="5" customFormat="1" ht="13.5">
      <c r="A45" s="281"/>
      <c r="B45" s="143"/>
      <c r="C45" s="143" t="s">
        <v>359</v>
      </c>
      <c r="D45" s="236"/>
      <c r="E45" s="236"/>
      <c r="F45" s="142"/>
      <c r="G45" s="142"/>
      <c r="H45" s="143"/>
      <c r="I45" s="156"/>
    </row>
    <row r="46" spans="1:9" s="5" customFormat="1" ht="14.25">
      <c r="A46" s="281" t="s">
        <v>354</v>
      </c>
      <c r="B46" s="143"/>
      <c r="C46" s="142" t="s">
        <v>351</v>
      </c>
      <c r="D46" s="236">
        <v>2503490</v>
      </c>
      <c r="E46" s="236">
        <v>152641</v>
      </c>
      <c r="F46" s="142"/>
      <c r="G46" s="290" t="s">
        <v>352</v>
      </c>
      <c r="H46" s="289">
        <v>42248</v>
      </c>
      <c r="I46" s="156" t="s">
        <v>85</v>
      </c>
    </row>
    <row r="47" spans="1:9" s="5" customFormat="1" ht="14.25" thickBot="1">
      <c r="A47" s="282"/>
      <c r="B47" s="151"/>
      <c r="C47" s="151" t="s">
        <v>359</v>
      </c>
      <c r="D47" s="152"/>
      <c r="E47" s="152"/>
      <c r="F47" s="150"/>
      <c r="G47" s="150"/>
      <c r="H47" s="151"/>
      <c r="I47" s="157"/>
    </row>
    <row r="48" spans="1:9" s="5" customFormat="1" ht="14.25">
      <c r="A48" s="287" t="s">
        <v>336</v>
      </c>
      <c r="B48" s="161" t="s">
        <v>37</v>
      </c>
      <c r="C48" s="162" t="s">
        <v>243</v>
      </c>
      <c r="D48" s="163">
        <v>89177</v>
      </c>
      <c r="E48" s="163">
        <v>62000</v>
      </c>
      <c r="F48" s="161" t="s">
        <v>117</v>
      </c>
      <c r="G48" s="295" t="s">
        <v>347</v>
      </c>
      <c r="H48" s="165">
        <v>42230</v>
      </c>
      <c r="I48" s="166" t="s">
        <v>31</v>
      </c>
    </row>
    <row r="49" spans="1:9" s="5" customFormat="1" ht="13.5">
      <c r="A49" s="281"/>
      <c r="B49" s="143"/>
      <c r="C49" s="143" t="s">
        <v>337</v>
      </c>
      <c r="D49" s="236"/>
      <c r="E49" s="236"/>
      <c r="F49" s="142"/>
      <c r="G49" s="142"/>
      <c r="H49" s="143"/>
      <c r="I49" s="156"/>
    </row>
    <row r="50" spans="1:9" s="5" customFormat="1" ht="14.25" thickBot="1">
      <c r="A50" s="282"/>
      <c r="B50" s="151"/>
      <c r="C50" s="151" t="s">
        <v>338</v>
      </c>
      <c r="D50" s="152"/>
      <c r="E50" s="152"/>
      <c r="F50" s="150"/>
      <c r="G50" s="150"/>
      <c r="H50" s="151"/>
      <c r="I50" s="157"/>
    </row>
    <row r="51" spans="1:9" s="5" customFormat="1" ht="14.25">
      <c r="A51" s="287" t="s">
        <v>348</v>
      </c>
      <c r="B51" s="161" t="s">
        <v>37</v>
      </c>
      <c r="C51" s="162" t="s">
        <v>243</v>
      </c>
      <c r="D51" s="163">
        <v>245686</v>
      </c>
      <c r="E51" s="163"/>
      <c r="F51" s="162"/>
      <c r="G51" s="295" t="s">
        <v>347</v>
      </c>
      <c r="H51" s="165">
        <v>42230</v>
      </c>
      <c r="I51" s="166" t="s">
        <v>31</v>
      </c>
    </row>
    <row r="52" spans="1:9" s="5" customFormat="1" ht="14.25">
      <c r="A52" s="281"/>
      <c r="B52" s="143"/>
      <c r="C52" s="143" t="s">
        <v>339</v>
      </c>
      <c r="D52" s="292"/>
      <c r="E52" s="236"/>
      <c r="F52" s="142"/>
      <c r="G52" s="290" t="s">
        <v>368</v>
      </c>
      <c r="H52" s="289">
        <v>42291</v>
      </c>
      <c r="I52" s="156"/>
    </row>
    <row r="53" spans="1:9" s="5" customFormat="1" ht="14.25" thickBot="1">
      <c r="A53" s="282"/>
      <c r="B53" s="151"/>
      <c r="C53" s="151" t="s">
        <v>338</v>
      </c>
      <c r="D53" s="61"/>
      <c r="E53" s="152"/>
      <c r="F53" s="150"/>
      <c r="G53" s="150"/>
      <c r="H53" s="151"/>
      <c r="I53" s="157"/>
    </row>
    <row r="54" spans="1:9" s="5" customFormat="1" ht="15" thickBot="1">
      <c r="A54" s="278" t="s">
        <v>342</v>
      </c>
      <c r="B54" s="283" t="s">
        <v>37</v>
      </c>
      <c r="C54" s="279" t="s">
        <v>343</v>
      </c>
      <c r="D54" s="296" t="s">
        <v>344</v>
      </c>
      <c r="E54" s="280"/>
      <c r="F54" s="279"/>
      <c r="G54" s="297" t="s">
        <v>345</v>
      </c>
      <c r="H54" s="286">
        <v>42229</v>
      </c>
      <c r="I54" s="285"/>
    </row>
    <row r="55" spans="1:9" s="5" customFormat="1" ht="14.25">
      <c r="A55" s="294" t="s">
        <v>369</v>
      </c>
      <c r="B55" s="146" t="s">
        <v>37</v>
      </c>
      <c r="C55" s="147" t="s">
        <v>340</v>
      </c>
      <c r="D55" s="190">
        <v>121605</v>
      </c>
      <c r="E55" s="190"/>
      <c r="F55" s="147"/>
      <c r="G55" s="298">
        <v>150813</v>
      </c>
      <c r="H55" s="155">
        <v>42213</v>
      </c>
      <c r="I55" s="154" t="s">
        <v>367</v>
      </c>
    </row>
    <row r="56" spans="1:9" s="5" customFormat="1" ht="14.25" thickBot="1">
      <c r="A56" s="282"/>
      <c r="B56" s="151"/>
      <c r="C56" s="151" t="s">
        <v>341</v>
      </c>
      <c r="D56" s="152"/>
      <c r="E56" s="152"/>
      <c r="F56" s="150"/>
      <c r="G56" s="150"/>
      <c r="H56" s="151"/>
      <c r="I56" s="157"/>
    </row>
    <row r="57" spans="1:9" s="5" customFormat="1" ht="25.5" customHeight="1">
      <c r="A57" s="287" t="s">
        <v>332</v>
      </c>
      <c r="B57" s="161" t="s">
        <v>37</v>
      </c>
      <c r="C57" s="162" t="s">
        <v>315</v>
      </c>
      <c r="D57" s="163">
        <v>5331322</v>
      </c>
      <c r="E57" s="163">
        <v>4772875</v>
      </c>
      <c r="F57" s="161" t="s">
        <v>118</v>
      </c>
      <c r="G57" s="288" t="s">
        <v>331</v>
      </c>
      <c r="H57" s="165">
        <v>42178</v>
      </c>
      <c r="I57" s="166" t="s">
        <v>31</v>
      </c>
    </row>
    <row r="58" spans="1:9" s="5" customFormat="1" ht="14.25">
      <c r="A58" s="281"/>
      <c r="B58" s="142"/>
      <c r="C58" s="143" t="s">
        <v>319</v>
      </c>
      <c r="D58" s="236"/>
      <c r="E58" s="236"/>
      <c r="F58" s="142"/>
      <c r="G58" s="291" t="s">
        <v>335</v>
      </c>
      <c r="H58" s="289">
        <v>42194</v>
      </c>
      <c r="I58" s="156"/>
    </row>
    <row r="59" spans="1:9" s="5" customFormat="1" ht="14.25">
      <c r="A59" s="281"/>
      <c r="B59" s="142"/>
      <c r="C59" s="8" t="s">
        <v>329</v>
      </c>
      <c r="D59" s="236"/>
      <c r="E59" s="236"/>
      <c r="F59" s="142"/>
      <c r="G59" s="290" t="s">
        <v>346</v>
      </c>
      <c r="H59" s="289">
        <v>42256</v>
      </c>
      <c r="I59" s="156"/>
    </row>
    <row r="60" spans="1:9" s="5" customFormat="1" ht="13.5">
      <c r="A60" s="281"/>
      <c r="B60" s="142"/>
      <c r="C60" s="143" t="s">
        <v>3</v>
      </c>
      <c r="D60" s="236"/>
      <c r="E60" s="236"/>
      <c r="F60" s="142"/>
      <c r="G60" s="142"/>
      <c r="H60" s="143"/>
      <c r="I60" s="156"/>
    </row>
    <row r="61" spans="1:9" s="5" customFormat="1" ht="13.5">
      <c r="A61" s="281"/>
      <c r="B61" s="142"/>
      <c r="C61" s="143" t="s">
        <v>86</v>
      </c>
      <c r="D61" s="236"/>
      <c r="E61" s="236"/>
      <c r="F61" s="142"/>
      <c r="G61" s="142"/>
      <c r="H61" s="143"/>
      <c r="I61" s="156"/>
    </row>
    <row r="62" spans="1:9" s="5" customFormat="1" ht="13.5">
      <c r="A62" s="281"/>
      <c r="B62" s="142"/>
      <c r="C62" s="143" t="s">
        <v>63</v>
      </c>
      <c r="D62" s="236"/>
      <c r="E62" s="236"/>
      <c r="F62" s="142"/>
      <c r="G62" s="142"/>
      <c r="H62" s="143"/>
      <c r="I62" s="156"/>
    </row>
    <row r="63" spans="1:9" s="5" customFormat="1" ht="14.25" thickBot="1">
      <c r="A63" s="282"/>
      <c r="B63" s="150"/>
      <c r="C63" s="30" t="s">
        <v>330</v>
      </c>
      <c r="D63" s="152"/>
      <c r="E63" s="152"/>
      <c r="F63" s="150"/>
      <c r="G63" s="150"/>
      <c r="H63" s="151"/>
      <c r="I63" s="157"/>
    </row>
    <row r="64" spans="1:9" s="5" customFormat="1" ht="15" thickBot="1">
      <c r="A64" s="278" t="s">
        <v>328</v>
      </c>
      <c r="B64" s="283" t="s">
        <v>37</v>
      </c>
      <c r="C64" s="284" t="s">
        <v>333</v>
      </c>
      <c r="D64" s="280">
        <v>75625</v>
      </c>
      <c r="E64" s="280"/>
      <c r="F64" s="279"/>
      <c r="G64" s="293" t="s">
        <v>334</v>
      </c>
      <c r="H64" s="286">
        <v>42164</v>
      </c>
      <c r="I64" s="285" t="s">
        <v>85</v>
      </c>
    </row>
    <row r="65" spans="1:9" s="5" customFormat="1" ht="15" thickBot="1">
      <c r="A65" s="271" t="s">
        <v>307</v>
      </c>
      <c r="B65" s="272" t="s">
        <v>312</v>
      </c>
      <c r="C65" s="273" t="s">
        <v>308</v>
      </c>
      <c r="D65" s="193">
        <v>626612</v>
      </c>
      <c r="E65" s="193"/>
      <c r="F65" s="272"/>
      <c r="G65" s="267" t="s">
        <v>327</v>
      </c>
      <c r="H65" s="275">
        <v>42124</v>
      </c>
      <c r="I65" s="274"/>
    </row>
    <row r="66" spans="1:9" s="5" customFormat="1" ht="14.25">
      <c r="A66" s="145" t="s">
        <v>313</v>
      </c>
      <c r="B66" s="146" t="s">
        <v>37</v>
      </c>
      <c r="C66" s="147" t="s">
        <v>315</v>
      </c>
      <c r="D66" s="190">
        <v>1810787</v>
      </c>
      <c r="E66" s="190"/>
      <c r="F66" s="146"/>
      <c r="G66" s="276" t="s">
        <v>314</v>
      </c>
      <c r="H66" s="155">
        <v>42115</v>
      </c>
      <c r="I66" s="154" t="s">
        <v>31</v>
      </c>
    </row>
    <row r="67" spans="1:9" s="5" customFormat="1" ht="13.5">
      <c r="A67" s="237"/>
      <c r="B67" s="142"/>
      <c r="C67" s="143" t="s">
        <v>316</v>
      </c>
      <c r="D67" s="236"/>
      <c r="E67" s="236"/>
      <c r="F67" s="142"/>
      <c r="G67" s="142"/>
      <c r="H67" s="143"/>
      <c r="I67" s="156"/>
    </row>
    <row r="68" spans="1:9" s="5" customFormat="1" ht="13.5">
      <c r="A68" s="237"/>
      <c r="B68" s="142"/>
      <c r="C68" s="143" t="s">
        <v>317</v>
      </c>
      <c r="D68" s="236"/>
      <c r="E68" s="236"/>
      <c r="F68" s="142"/>
      <c r="G68" s="142"/>
      <c r="H68" s="143"/>
      <c r="I68" s="156"/>
    </row>
    <row r="69" spans="1:9" s="5" customFormat="1" ht="13.5">
      <c r="A69" s="237"/>
      <c r="B69" s="142"/>
      <c r="C69" s="143" t="s">
        <v>318</v>
      </c>
      <c r="D69" s="236"/>
      <c r="E69" s="236"/>
      <c r="F69" s="142"/>
      <c r="G69" s="142"/>
      <c r="H69" s="143"/>
      <c r="I69" s="156"/>
    </row>
    <row r="70" spans="1:9" s="5" customFormat="1" ht="13.5">
      <c r="A70" s="237"/>
      <c r="B70" s="142"/>
      <c r="C70" s="143" t="s">
        <v>319</v>
      </c>
      <c r="D70" s="236"/>
      <c r="E70" s="236"/>
      <c r="F70" s="142"/>
      <c r="G70" s="142"/>
      <c r="H70" s="143"/>
      <c r="I70" s="156"/>
    </row>
    <row r="71" spans="1:9" s="5" customFormat="1" ht="13.5" customHeight="1">
      <c r="A71" s="237"/>
      <c r="B71" s="142"/>
      <c r="C71" s="143" t="s">
        <v>320</v>
      </c>
      <c r="D71" s="236"/>
      <c r="E71" s="236"/>
      <c r="F71" s="142"/>
      <c r="G71" s="142"/>
      <c r="H71" s="143"/>
      <c r="I71" s="156"/>
    </row>
    <row r="72" spans="1:9" s="5" customFormat="1" ht="13.5">
      <c r="A72" s="237"/>
      <c r="B72" s="142"/>
      <c r="C72" s="143" t="s">
        <v>3</v>
      </c>
      <c r="D72" s="236"/>
      <c r="E72" s="236"/>
      <c r="F72" s="142"/>
      <c r="G72" s="142"/>
      <c r="H72" s="143"/>
      <c r="I72" s="156"/>
    </row>
    <row r="73" spans="1:9" s="5" customFormat="1" ht="13.5">
      <c r="A73" s="237"/>
      <c r="B73" s="142"/>
      <c r="C73" s="143" t="s">
        <v>86</v>
      </c>
      <c r="D73" s="236"/>
      <c r="E73" s="236"/>
      <c r="F73" s="142"/>
      <c r="G73" s="142"/>
      <c r="H73" s="143"/>
      <c r="I73" s="156"/>
    </row>
    <row r="74" spans="1:9" s="5" customFormat="1" ht="13.5">
      <c r="A74" s="237"/>
      <c r="B74" s="142"/>
      <c r="C74" s="143" t="s">
        <v>321</v>
      </c>
      <c r="D74" s="236"/>
      <c r="E74" s="236"/>
      <c r="F74" s="142"/>
      <c r="G74" s="142"/>
      <c r="H74" s="143"/>
      <c r="I74" s="156"/>
    </row>
    <row r="75" spans="1:9" s="5" customFormat="1" ht="13.5">
      <c r="A75" s="237"/>
      <c r="B75" s="142"/>
      <c r="C75" s="143" t="s">
        <v>322</v>
      </c>
      <c r="D75" s="236"/>
      <c r="E75" s="236"/>
      <c r="F75" s="142"/>
      <c r="G75" s="142"/>
      <c r="H75" s="143"/>
      <c r="I75" s="156"/>
    </row>
    <row r="76" spans="1:9" s="5" customFormat="1" ht="13.5">
      <c r="A76" s="237"/>
      <c r="B76" s="142"/>
      <c r="C76" s="143" t="s">
        <v>323</v>
      </c>
      <c r="D76" s="236"/>
      <c r="E76" s="236"/>
      <c r="F76" s="142"/>
      <c r="G76" s="142"/>
      <c r="H76" s="143"/>
      <c r="I76" s="156"/>
    </row>
    <row r="77" spans="1:9" s="5" customFormat="1" ht="13.5">
      <c r="A77" s="237"/>
      <c r="B77" s="142"/>
      <c r="C77" s="143" t="s">
        <v>63</v>
      </c>
      <c r="D77" s="236"/>
      <c r="E77" s="236"/>
      <c r="F77" s="142"/>
      <c r="G77" s="142"/>
      <c r="H77" s="143"/>
      <c r="I77" s="156"/>
    </row>
    <row r="78" spans="1:9" s="5" customFormat="1" ht="13.5">
      <c r="A78" s="237"/>
      <c r="B78" s="142"/>
      <c r="C78" s="143" t="s">
        <v>324</v>
      </c>
      <c r="D78" s="236"/>
      <c r="E78" s="236"/>
      <c r="F78" s="142"/>
      <c r="G78" s="142"/>
      <c r="H78" s="143"/>
      <c r="I78" s="156"/>
    </row>
    <row r="79" spans="1:9" s="5" customFormat="1" ht="14.25" thickBot="1">
      <c r="A79" s="149"/>
      <c r="B79" s="150"/>
      <c r="C79" s="151" t="s">
        <v>8</v>
      </c>
      <c r="D79" s="152"/>
      <c r="E79" s="152"/>
      <c r="F79" s="150"/>
      <c r="G79" s="150"/>
      <c r="H79" s="151"/>
      <c r="I79" s="157"/>
    </row>
    <row r="80" spans="1:9" s="5" customFormat="1" ht="14.25" thickBot="1">
      <c r="A80" s="252">
        <v>2014</v>
      </c>
      <c r="B80" s="242"/>
      <c r="C80" s="242"/>
      <c r="D80" s="243">
        <f>D104+D92+D86+D87+D81</f>
        <v>8777141</v>
      </c>
      <c r="E80" s="243">
        <f>E104+E87+E81</f>
        <v>4912453</v>
      </c>
      <c r="F80" s="242"/>
      <c r="G80" s="244"/>
      <c r="H80" s="244"/>
      <c r="I80" s="245"/>
    </row>
    <row r="81" spans="1:9" s="5" customFormat="1" ht="14.25">
      <c r="A81" s="168" t="s">
        <v>304</v>
      </c>
      <c r="B81" s="146" t="s">
        <v>37</v>
      </c>
      <c r="C81" s="147" t="s">
        <v>305</v>
      </c>
      <c r="D81" s="43">
        <v>2455237</v>
      </c>
      <c r="E81" s="43">
        <v>964008</v>
      </c>
      <c r="F81" s="66" t="s">
        <v>325</v>
      </c>
      <c r="G81" s="234">
        <v>21867</v>
      </c>
      <c r="H81" s="231">
        <v>41795</v>
      </c>
      <c r="I81" s="169" t="s">
        <v>290</v>
      </c>
    </row>
    <row r="82" spans="1:9" s="5" customFormat="1" ht="13.5">
      <c r="A82" s="170"/>
      <c r="B82" s="15"/>
      <c r="C82" s="9" t="s">
        <v>237</v>
      </c>
      <c r="D82" s="167"/>
      <c r="E82" s="167"/>
      <c r="F82" s="15"/>
      <c r="G82" s="16"/>
      <c r="H82" s="16"/>
      <c r="I82" s="171"/>
    </row>
    <row r="83" spans="1:9" s="5" customFormat="1" ht="13.5">
      <c r="A83" s="170"/>
      <c r="B83" s="15"/>
      <c r="C83" s="143" t="s">
        <v>255</v>
      </c>
      <c r="D83" s="167"/>
      <c r="E83" s="167"/>
      <c r="F83" s="15"/>
      <c r="G83" s="16"/>
      <c r="H83" s="16"/>
      <c r="I83" s="171"/>
    </row>
    <row r="84" spans="1:9" s="5" customFormat="1" ht="13.5">
      <c r="A84" s="170"/>
      <c r="B84" s="15"/>
      <c r="C84" s="143" t="s">
        <v>24</v>
      </c>
      <c r="D84" s="167"/>
      <c r="E84" s="167"/>
      <c r="F84" s="15"/>
      <c r="G84" s="16"/>
      <c r="H84" s="16"/>
      <c r="I84" s="171"/>
    </row>
    <row r="85" spans="1:9" s="5" customFormat="1" ht="27.75" thickBot="1">
      <c r="A85" s="176"/>
      <c r="B85" s="114"/>
      <c r="C85" s="240" t="s">
        <v>35</v>
      </c>
      <c r="D85" s="177"/>
      <c r="E85" s="177"/>
      <c r="F85" s="114"/>
      <c r="G85" s="178"/>
      <c r="H85" s="178"/>
      <c r="I85" s="183"/>
    </row>
    <row r="86" spans="1:9" s="5" customFormat="1" ht="15" thickBot="1">
      <c r="A86" s="268" t="s">
        <v>307</v>
      </c>
      <c r="B86" s="128" t="s">
        <v>312</v>
      </c>
      <c r="C86" s="182" t="s">
        <v>308</v>
      </c>
      <c r="D86" s="56">
        <v>632500</v>
      </c>
      <c r="E86" s="56"/>
      <c r="F86" s="128"/>
      <c r="G86" s="267" t="s">
        <v>326</v>
      </c>
      <c r="H86" s="269">
        <v>41759</v>
      </c>
      <c r="I86" s="270"/>
    </row>
    <row r="87" spans="1:9" s="5" customFormat="1" ht="14.25">
      <c r="A87" s="179" t="s">
        <v>293</v>
      </c>
      <c r="B87" s="161" t="s">
        <v>37</v>
      </c>
      <c r="C87" s="162" t="s">
        <v>231</v>
      </c>
      <c r="D87" s="136">
        <v>4092151</v>
      </c>
      <c r="E87" s="136">
        <v>3310835</v>
      </c>
      <c r="F87" s="123" t="s">
        <v>118</v>
      </c>
      <c r="G87" s="235">
        <v>14022</v>
      </c>
      <c r="H87" s="232">
        <v>41744</v>
      </c>
      <c r="I87" s="233" t="s">
        <v>290</v>
      </c>
    </row>
    <row r="88" spans="1:9" s="5" customFormat="1" ht="13.5">
      <c r="A88" s="170"/>
      <c r="B88" s="15"/>
      <c r="C88" s="15" t="s">
        <v>303</v>
      </c>
      <c r="D88" s="167"/>
      <c r="E88" s="167"/>
      <c r="F88" s="15"/>
      <c r="G88" s="16"/>
      <c r="H88" s="16"/>
      <c r="I88" s="171"/>
    </row>
    <row r="89" spans="1:9" s="5" customFormat="1" ht="13.5">
      <c r="A89" s="170"/>
      <c r="B89" s="15"/>
      <c r="C89" s="15" t="s">
        <v>113</v>
      </c>
      <c r="D89" s="167"/>
      <c r="E89" s="167"/>
      <c r="F89" s="15"/>
      <c r="G89" s="16"/>
      <c r="H89" s="16"/>
      <c r="I89" s="171"/>
    </row>
    <row r="90" spans="1:9" s="5" customFormat="1" ht="13.5">
      <c r="A90" s="170"/>
      <c r="B90" s="15"/>
      <c r="C90" s="15" t="s">
        <v>89</v>
      </c>
      <c r="D90" s="167"/>
      <c r="E90" s="167"/>
      <c r="F90" s="15"/>
      <c r="G90" s="16"/>
      <c r="H90" s="16"/>
      <c r="I90" s="171"/>
    </row>
    <row r="91" spans="1:9" s="5" customFormat="1" ht="14.25" thickBot="1">
      <c r="A91" s="172"/>
      <c r="B91" s="69"/>
      <c r="C91" s="69" t="s">
        <v>302</v>
      </c>
      <c r="D91" s="173"/>
      <c r="E91" s="173"/>
      <c r="F91" s="69"/>
      <c r="G91" s="174"/>
      <c r="H91" s="174"/>
      <c r="I91" s="175"/>
    </row>
    <row r="92" spans="1:9" s="5" customFormat="1" ht="14.25">
      <c r="A92" s="179" t="s">
        <v>292</v>
      </c>
      <c r="B92" s="161" t="s">
        <v>37</v>
      </c>
      <c r="C92" s="162" t="s">
        <v>89</v>
      </c>
      <c r="D92" s="136">
        <v>888798</v>
      </c>
      <c r="E92" s="136"/>
      <c r="F92" s="123"/>
      <c r="G92" s="277" t="s">
        <v>291</v>
      </c>
      <c r="H92" s="232">
        <v>41738</v>
      </c>
      <c r="I92" s="233" t="s">
        <v>290</v>
      </c>
    </row>
    <row r="93" spans="1:9" s="5" customFormat="1" ht="14.25">
      <c r="A93" s="170"/>
      <c r="B93" s="143"/>
      <c r="C93" s="143" t="s">
        <v>303</v>
      </c>
      <c r="D93" s="167"/>
      <c r="E93" s="167"/>
      <c r="F93" s="15"/>
      <c r="G93" s="230"/>
      <c r="H93" s="229"/>
      <c r="I93" s="171"/>
    </row>
    <row r="94" spans="1:9" s="5" customFormat="1" ht="14.25">
      <c r="A94" s="170"/>
      <c r="B94" s="143"/>
      <c r="C94" s="143" t="s">
        <v>294</v>
      </c>
      <c r="D94" s="167"/>
      <c r="E94" s="167"/>
      <c r="F94" s="15"/>
      <c r="G94" s="230"/>
      <c r="H94" s="229"/>
      <c r="I94" s="171"/>
    </row>
    <row r="95" spans="1:9" s="5" customFormat="1" ht="14.25">
      <c r="A95" s="170"/>
      <c r="B95" s="143"/>
      <c r="C95" s="143" t="s">
        <v>295</v>
      </c>
      <c r="D95" s="167"/>
      <c r="E95" s="167"/>
      <c r="F95" s="15"/>
      <c r="G95" s="230"/>
      <c r="H95" s="229"/>
      <c r="I95" s="171"/>
    </row>
    <row r="96" spans="1:9" s="5" customFormat="1" ht="14.25">
      <c r="A96" s="170"/>
      <c r="B96" s="143"/>
      <c r="C96" s="143" t="s">
        <v>231</v>
      </c>
      <c r="D96" s="167"/>
      <c r="E96" s="167"/>
      <c r="F96" s="15"/>
      <c r="G96" s="230"/>
      <c r="H96" s="229"/>
      <c r="I96" s="171"/>
    </row>
    <row r="97" spans="1:9" s="5" customFormat="1" ht="14.25">
      <c r="A97" s="170"/>
      <c r="B97" s="143"/>
      <c r="C97" s="143" t="s">
        <v>296</v>
      </c>
      <c r="D97" s="167"/>
      <c r="E97" s="167"/>
      <c r="F97" s="15"/>
      <c r="G97" s="230"/>
      <c r="H97" s="229"/>
      <c r="I97" s="171"/>
    </row>
    <row r="98" spans="1:9" s="5" customFormat="1" ht="14.25">
      <c r="A98" s="170"/>
      <c r="B98" s="143"/>
      <c r="C98" s="143" t="s">
        <v>113</v>
      </c>
      <c r="D98" s="167"/>
      <c r="E98" s="167"/>
      <c r="F98" s="15"/>
      <c r="G98" s="230"/>
      <c r="H98" s="229"/>
      <c r="I98" s="171"/>
    </row>
    <row r="99" spans="1:9" s="5" customFormat="1" ht="14.25">
      <c r="A99" s="170"/>
      <c r="B99" s="143"/>
      <c r="C99" s="143" t="s">
        <v>297</v>
      </c>
      <c r="D99" s="167"/>
      <c r="E99" s="167"/>
      <c r="F99" s="15"/>
      <c r="G99" s="230"/>
      <c r="H99" s="229"/>
      <c r="I99" s="171"/>
    </row>
    <row r="100" spans="1:9" s="5" customFormat="1" ht="14.25">
      <c r="A100" s="170"/>
      <c r="B100" s="143"/>
      <c r="C100" s="143" t="s">
        <v>298</v>
      </c>
      <c r="D100" s="167"/>
      <c r="E100" s="167"/>
      <c r="F100" s="15"/>
      <c r="G100" s="230"/>
      <c r="H100" s="229"/>
      <c r="I100" s="171"/>
    </row>
    <row r="101" spans="1:9" s="5" customFormat="1" ht="14.25">
      <c r="A101" s="170"/>
      <c r="B101" s="143"/>
      <c r="C101" s="143" t="s">
        <v>299</v>
      </c>
      <c r="D101" s="167"/>
      <c r="E101" s="167"/>
      <c r="F101" s="15"/>
      <c r="G101" s="230"/>
      <c r="H101" s="229"/>
      <c r="I101" s="171"/>
    </row>
    <row r="102" spans="1:9" s="5" customFormat="1" ht="13.5">
      <c r="A102" s="170"/>
      <c r="B102" s="15"/>
      <c r="C102" s="15" t="s">
        <v>300</v>
      </c>
      <c r="D102" s="167"/>
      <c r="E102" s="167"/>
      <c r="F102" s="15"/>
      <c r="G102" s="16"/>
      <c r="H102" s="16"/>
      <c r="I102" s="171"/>
    </row>
    <row r="103" spans="1:9" s="5" customFormat="1" ht="14.25" thickBot="1">
      <c r="A103" s="172"/>
      <c r="B103" s="69"/>
      <c r="C103" s="69" t="s">
        <v>301</v>
      </c>
      <c r="D103" s="173"/>
      <c r="E103" s="173"/>
      <c r="F103" s="69"/>
      <c r="G103" s="174"/>
      <c r="H103" s="174"/>
      <c r="I103" s="175"/>
    </row>
    <row r="104" spans="1:9" s="5" customFormat="1" ht="41.25">
      <c r="A104" s="179" t="s">
        <v>286</v>
      </c>
      <c r="B104" s="161" t="s">
        <v>37</v>
      </c>
      <c r="C104" s="162" t="s">
        <v>287</v>
      </c>
      <c r="D104" s="163">
        <v>708455</v>
      </c>
      <c r="E104" s="163">
        <v>637610</v>
      </c>
      <c r="F104" s="123"/>
      <c r="G104" s="210" t="s">
        <v>285</v>
      </c>
      <c r="H104" s="227">
        <v>41669</v>
      </c>
      <c r="I104" s="228" t="s">
        <v>85</v>
      </c>
    </row>
    <row r="105" spans="1:9" s="5" customFormat="1" ht="13.5">
      <c r="A105" s="170"/>
      <c r="B105" s="15"/>
      <c r="C105" s="15" t="s">
        <v>288</v>
      </c>
      <c r="D105" s="167"/>
      <c r="E105" s="167"/>
      <c r="F105" s="15"/>
      <c r="G105" s="16"/>
      <c r="H105" s="16"/>
      <c r="I105" s="171"/>
    </row>
    <row r="106" spans="1:9" s="5" customFormat="1" ht="14.25" thickBot="1">
      <c r="A106" s="172"/>
      <c r="B106" s="69"/>
      <c r="C106" s="69" t="s">
        <v>289</v>
      </c>
      <c r="D106" s="173"/>
      <c r="E106" s="173"/>
      <c r="F106" s="69"/>
      <c r="G106" s="174"/>
      <c r="H106" s="174"/>
      <c r="I106" s="175"/>
    </row>
    <row r="107" spans="1:9" s="5" customFormat="1" ht="14.25" thickBot="1">
      <c r="A107" s="253">
        <v>2013</v>
      </c>
      <c r="B107" s="254"/>
      <c r="C107" s="254"/>
      <c r="D107" s="255">
        <f>D135+D128+D121+D117+D116+D115+D112+D108</f>
        <v>13360271</v>
      </c>
      <c r="E107" s="255">
        <f>E121</f>
        <v>4861611</v>
      </c>
      <c r="F107" s="254"/>
      <c r="G107" s="256"/>
      <c r="H107" s="256"/>
      <c r="I107" s="257"/>
    </row>
    <row r="108" spans="1:9" s="5" customFormat="1" ht="27">
      <c r="A108" s="179" t="s">
        <v>272</v>
      </c>
      <c r="B108" s="161" t="s">
        <v>37</v>
      </c>
      <c r="C108" s="162" t="s">
        <v>273</v>
      </c>
      <c r="D108" s="163">
        <v>833327</v>
      </c>
      <c r="E108" s="136"/>
      <c r="F108" s="123"/>
      <c r="G108" s="210" t="s">
        <v>277</v>
      </c>
      <c r="H108" s="227">
        <v>41582</v>
      </c>
      <c r="I108" s="169"/>
    </row>
    <row r="109" spans="1:9" s="5" customFormat="1" ht="13.5">
      <c r="A109" s="170"/>
      <c r="B109" s="15"/>
      <c r="C109" s="15" t="s">
        <v>274</v>
      </c>
      <c r="D109" s="167"/>
      <c r="E109" s="167"/>
      <c r="F109" s="15"/>
      <c r="G109" s="16"/>
      <c r="H109" s="16"/>
      <c r="I109" s="171"/>
    </row>
    <row r="110" spans="1:9" s="5" customFormat="1" ht="13.5">
      <c r="A110" s="176"/>
      <c r="B110" s="114"/>
      <c r="C110" s="114" t="s">
        <v>275</v>
      </c>
      <c r="D110" s="177"/>
      <c r="E110" s="177"/>
      <c r="F110" s="114"/>
      <c r="G110" s="178"/>
      <c r="H110" s="178"/>
      <c r="I110" s="171"/>
    </row>
    <row r="111" spans="1:9" s="5" customFormat="1" ht="27.75" thickBot="1">
      <c r="A111" s="176"/>
      <c r="B111" s="114"/>
      <c r="C111" s="114" t="s">
        <v>276</v>
      </c>
      <c r="D111" s="177"/>
      <c r="E111" s="177"/>
      <c r="F111" s="114"/>
      <c r="G111" s="178"/>
      <c r="H111" s="178"/>
      <c r="I111" s="183"/>
    </row>
    <row r="112" spans="1:9" s="5" customFormat="1" ht="27">
      <c r="A112" s="145" t="s">
        <v>280</v>
      </c>
      <c r="B112" s="146" t="s">
        <v>37</v>
      </c>
      <c r="C112" s="147" t="s">
        <v>108</v>
      </c>
      <c r="D112" s="190">
        <v>1365106</v>
      </c>
      <c r="E112" s="43"/>
      <c r="F112" s="66"/>
      <c r="G112" s="226">
        <v>21762</v>
      </c>
      <c r="H112" s="224">
        <v>41520</v>
      </c>
      <c r="I112" s="225" t="s">
        <v>31</v>
      </c>
    </row>
    <row r="113" spans="1:9" s="5" customFormat="1" ht="13.5">
      <c r="A113" s="170"/>
      <c r="B113" s="15"/>
      <c r="C113" s="15" t="s">
        <v>281</v>
      </c>
      <c r="D113" s="167"/>
      <c r="E113" s="167"/>
      <c r="F113" s="15"/>
      <c r="G113" s="16"/>
      <c r="H113" s="16"/>
      <c r="I113" s="171"/>
    </row>
    <row r="114" spans="1:9" s="5" customFormat="1" ht="14.25" thickBot="1">
      <c r="A114" s="172"/>
      <c r="B114" s="69"/>
      <c r="C114" s="69" t="s">
        <v>282</v>
      </c>
      <c r="D114" s="173"/>
      <c r="E114" s="173"/>
      <c r="F114" s="69"/>
      <c r="G114" s="174"/>
      <c r="H114" s="174"/>
      <c r="I114" s="175"/>
    </row>
    <row r="115" spans="1:9" s="5" customFormat="1" ht="27.75" thickBot="1">
      <c r="A115" s="184" t="s">
        <v>263</v>
      </c>
      <c r="B115" s="185" t="s">
        <v>37</v>
      </c>
      <c r="C115" s="186" t="s">
        <v>108</v>
      </c>
      <c r="D115" s="187">
        <v>575080</v>
      </c>
      <c r="E115" s="188"/>
      <c r="F115" s="189"/>
      <c r="G115" s="219">
        <v>21675</v>
      </c>
      <c r="H115" s="220">
        <v>41514</v>
      </c>
      <c r="I115" s="221" t="s">
        <v>31</v>
      </c>
    </row>
    <row r="116" spans="1:9" s="5" customFormat="1" ht="27.75" thickBot="1">
      <c r="A116" s="180" t="s">
        <v>279</v>
      </c>
      <c r="B116" s="181" t="s">
        <v>37</v>
      </c>
      <c r="C116" s="182" t="s">
        <v>108</v>
      </c>
      <c r="D116" s="98">
        <v>473640</v>
      </c>
      <c r="E116" s="56"/>
      <c r="F116" s="128"/>
      <c r="G116" s="216" t="s">
        <v>284</v>
      </c>
      <c r="H116" s="222">
        <v>41484</v>
      </c>
      <c r="I116" s="223"/>
    </row>
    <row r="117" spans="1:9" s="5" customFormat="1" ht="27.75" thickBot="1">
      <c r="A117" s="180" t="s">
        <v>278</v>
      </c>
      <c r="B117" s="181" t="s">
        <v>37</v>
      </c>
      <c r="C117" s="182" t="s">
        <v>108</v>
      </c>
      <c r="D117" s="98">
        <v>774982</v>
      </c>
      <c r="E117" s="56"/>
      <c r="F117" s="128"/>
      <c r="G117" s="216" t="s">
        <v>283</v>
      </c>
      <c r="H117" s="222">
        <v>41484</v>
      </c>
      <c r="I117" s="223"/>
    </row>
    <row r="118" spans="1:9" s="5" customFormat="1" ht="27">
      <c r="A118" s="168" t="s">
        <v>270</v>
      </c>
      <c r="B118" s="146" t="s">
        <v>266</v>
      </c>
      <c r="C118" s="147" t="s">
        <v>267</v>
      </c>
      <c r="D118" s="191">
        <v>28</v>
      </c>
      <c r="E118" s="43"/>
      <c r="F118" s="66"/>
      <c r="G118" s="207" t="s">
        <v>271</v>
      </c>
      <c r="H118" s="224">
        <v>41438</v>
      </c>
      <c r="I118" s="225"/>
    </row>
    <row r="119" spans="1:9" s="5" customFormat="1" ht="27">
      <c r="A119" s="170"/>
      <c r="B119" s="15"/>
      <c r="C119" s="15" t="s">
        <v>268</v>
      </c>
      <c r="D119" s="167"/>
      <c r="E119" s="167"/>
      <c r="F119" s="15"/>
      <c r="G119" s="16"/>
      <c r="H119" s="16"/>
      <c r="I119" s="171"/>
    </row>
    <row r="120" spans="1:9" s="5" customFormat="1" ht="27.75" thickBot="1">
      <c r="A120" s="172"/>
      <c r="B120" s="69"/>
      <c r="C120" s="69" t="s">
        <v>269</v>
      </c>
      <c r="D120" s="173"/>
      <c r="E120" s="173"/>
      <c r="F120" s="69"/>
      <c r="G120" s="174"/>
      <c r="H120" s="174"/>
      <c r="I120" s="175"/>
    </row>
    <row r="121" spans="1:9" s="5" customFormat="1" ht="27">
      <c r="A121" s="160" t="s">
        <v>263</v>
      </c>
      <c r="B121" s="161" t="s">
        <v>37</v>
      </c>
      <c r="C121" s="162" t="s">
        <v>108</v>
      </c>
      <c r="D121" s="163">
        <f>SUM(D122:D125)</f>
        <v>6325781</v>
      </c>
      <c r="E121" s="163">
        <f>SUM(E122:E123)</f>
        <v>4861611</v>
      </c>
      <c r="F121" s="161"/>
      <c r="G121" s="164">
        <v>21674</v>
      </c>
      <c r="H121" s="165">
        <v>41407</v>
      </c>
      <c r="I121" s="166" t="s">
        <v>31</v>
      </c>
    </row>
    <row r="122" spans="1:9" s="5" customFormat="1" ht="13.5">
      <c r="A122" s="148" t="s">
        <v>259</v>
      </c>
      <c r="B122" s="143"/>
      <c r="C122" s="143" t="s">
        <v>255</v>
      </c>
      <c r="D122" s="144">
        <v>2416902</v>
      </c>
      <c r="E122" s="144">
        <v>1658611</v>
      </c>
      <c r="F122" s="143" t="s">
        <v>120</v>
      </c>
      <c r="G122" s="143"/>
      <c r="H122" s="143"/>
      <c r="I122" s="156"/>
    </row>
    <row r="123" spans="1:9" s="5" customFormat="1" ht="27">
      <c r="A123" s="148" t="s">
        <v>260</v>
      </c>
      <c r="B123" s="143"/>
      <c r="C123" s="143" t="s">
        <v>24</v>
      </c>
      <c r="D123" s="144">
        <v>1826306</v>
      </c>
      <c r="E123" s="144">
        <v>3203000</v>
      </c>
      <c r="F123" s="143" t="s">
        <v>265</v>
      </c>
      <c r="G123" s="143"/>
      <c r="H123" s="143"/>
      <c r="I123" s="156"/>
    </row>
    <row r="124" spans="1:9" s="5" customFormat="1" ht="27">
      <c r="A124" s="148" t="s">
        <v>261</v>
      </c>
      <c r="B124" s="143"/>
      <c r="C124" s="143" t="s">
        <v>35</v>
      </c>
      <c r="D124" s="144">
        <v>1522785</v>
      </c>
      <c r="E124" s="144"/>
      <c r="F124" s="143" t="s">
        <v>265</v>
      </c>
      <c r="G124" s="143"/>
      <c r="H124" s="143"/>
      <c r="I124" s="156"/>
    </row>
    <row r="125" spans="1:9" s="5" customFormat="1" ht="27">
      <c r="A125" s="148" t="s">
        <v>262</v>
      </c>
      <c r="B125" s="143"/>
      <c r="C125" s="143" t="s">
        <v>256</v>
      </c>
      <c r="D125" s="144">
        <v>559788</v>
      </c>
      <c r="E125" s="144"/>
      <c r="F125" s="143" t="s">
        <v>265</v>
      </c>
      <c r="G125" s="143"/>
      <c r="H125" s="143"/>
      <c r="I125" s="156"/>
    </row>
    <row r="126" spans="1:9" s="5" customFormat="1" ht="13.5">
      <c r="A126" s="148"/>
      <c r="B126" s="143"/>
      <c r="C126" s="143" t="s">
        <v>257</v>
      </c>
      <c r="D126" s="144"/>
      <c r="E126" s="144"/>
      <c r="F126" s="143"/>
      <c r="G126" s="143"/>
      <c r="H126" s="143"/>
      <c r="I126" s="156"/>
    </row>
    <row r="127" spans="1:9" s="5" customFormat="1" ht="14.25" thickBot="1">
      <c r="A127" s="158"/>
      <c r="B127" s="151"/>
      <c r="C127" s="151" t="s">
        <v>258</v>
      </c>
      <c r="D127" s="101"/>
      <c r="E127" s="101"/>
      <c r="F127" s="151"/>
      <c r="G127" s="151"/>
      <c r="H127" s="151"/>
      <c r="I127" s="157"/>
    </row>
    <row r="128" spans="1:9" s="5" customFormat="1" ht="27">
      <c r="A128" s="145" t="s">
        <v>264</v>
      </c>
      <c r="B128" s="146" t="s">
        <v>37</v>
      </c>
      <c r="C128" s="147" t="s">
        <v>247</v>
      </c>
      <c r="D128" s="192">
        <f>SUM(D129:D133)</f>
        <v>2379855</v>
      </c>
      <c r="E128" s="130"/>
      <c r="F128" s="146"/>
      <c r="G128" s="159" t="s">
        <v>254</v>
      </c>
      <c r="H128" s="155">
        <v>41400</v>
      </c>
      <c r="I128" s="154" t="s">
        <v>31</v>
      </c>
    </row>
    <row r="129" spans="1:9" s="5" customFormat="1" ht="13.5">
      <c r="A129" s="148" t="s">
        <v>248</v>
      </c>
      <c r="B129" s="142"/>
      <c r="C129" s="143" t="s">
        <v>231</v>
      </c>
      <c r="D129" s="144">
        <v>1727123</v>
      </c>
      <c r="E129" s="144"/>
      <c r="F129" s="143"/>
      <c r="G129" s="143"/>
      <c r="H129" s="143"/>
      <c r="I129" s="156"/>
    </row>
    <row r="130" spans="1:9" s="5" customFormat="1" ht="13.5">
      <c r="A130" s="148" t="s">
        <v>249</v>
      </c>
      <c r="B130" s="142"/>
      <c r="C130" s="143" t="s">
        <v>87</v>
      </c>
      <c r="D130" s="144">
        <v>98887</v>
      </c>
      <c r="E130" s="144"/>
      <c r="F130" s="143"/>
      <c r="G130" s="143"/>
      <c r="H130" s="143"/>
      <c r="I130" s="156"/>
    </row>
    <row r="131" spans="1:9" s="5" customFormat="1" ht="13.5">
      <c r="A131" s="148" t="s">
        <v>250</v>
      </c>
      <c r="B131" s="142"/>
      <c r="C131" s="143" t="s">
        <v>21</v>
      </c>
      <c r="D131" s="144">
        <v>216990</v>
      </c>
      <c r="E131" s="144"/>
      <c r="F131" s="143"/>
      <c r="G131" s="143"/>
      <c r="H131" s="143"/>
      <c r="I131" s="156"/>
    </row>
    <row r="132" spans="1:9" s="5" customFormat="1" ht="13.5">
      <c r="A132" s="148" t="s">
        <v>251</v>
      </c>
      <c r="B132" s="142"/>
      <c r="C132" s="143" t="s">
        <v>253</v>
      </c>
      <c r="D132" s="144">
        <v>244735</v>
      </c>
      <c r="E132" s="144"/>
      <c r="F132" s="143"/>
      <c r="G132" s="143"/>
      <c r="H132" s="143"/>
      <c r="I132" s="156"/>
    </row>
    <row r="133" spans="1:9" s="5" customFormat="1" ht="13.5">
      <c r="A133" s="148" t="s">
        <v>252</v>
      </c>
      <c r="B133" s="142"/>
      <c r="C133" s="143" t="s">
        <v>113</v>
      </c>
      <c r="D133" s="144">
        <v>92120</v>
      </c>
      <c r="E133" s="144"/>
      <c r="F133" s="143"/>
      <c r="G133" s="143"/>
      <c r="H133" s="143"/>
      <c r="I133" s="156"/>
    </row>
    <row r="134" spans="1:9" s="5" customFormat="1" ht="14.25" thickBot="1">
      <c r="A134" s="149"/>
      <c r="B134" s="150"/>
      <c r="C134" s="151" t="s">
        <v>89</v>
      </c>
      <c r="D134" s="152"/>
      <c r="E134" s="101"/>
      <c r="F134" s="151"/>
      <c r="G134" s="151"/>
      <c r="H134" s="151"/>
      <c r="I134" s="157"/>
    </row>
    <row r="135" spans="1:9" s="5" customFormat="1" ht="14.25">
      <c r="A135" s="145" t="s">
        <v>307</v>
      </c>
      <c r="B135" s="146" t="s">
        <v>37</v>
      </c>
      <c r="C135" s="147" t="s">
        <v>308</v>
      </c>
      <c r="D135" s="190">
        <v>632500</v>
      </c>
      <c r="E135" s="190"/>
      <c r="F135" s="147"/>
      <c r="G135" s="267" t="s">
        <v>311</v>
      </c>
      <c r="H135" s="155">
        <v>41380</v>
      </c>
      <c r="I135" s="266"/>
    </row>
    <row r="136" spans="1:9" s="5" customFormat="1" ht="13.5">
      <c r="A136" s="237"/>
      <c r="B136" s="142"/>
      <c r="C136" s="143" t="s">
        <v>309</v>
      </c>
      <c r="D136" s="236"/>
      <c r="E136" s="236"/>
      <c r="F136" s="142"/>
      <c r="G136" s="142"/>
      <c r="H136" s="142"/>
      <c r="I136" s="238"/>
    </row>
    <row r="137" spans="1:9" s="5" customFormat="1" ht="13.5">
      <c r="A137" s="237"/>
      <c r="B137" s="142"/>
      <c r="C137" s="143" t="s">
        <v>306</v>
      </c>
      <c r="D137" s="236"/>
      <c r="E137" s="236"/>
      <c r="F137" s="142"/>
      <c r="G137" s="142"/>
      <c r="H137" s="142"/>
      <c r="I137" s="238"/>
    </row>
    <row r="138" spans="1:9" s="5" customFormat="1" ht="27.75" thickBot="1">
      <c r="A138" s="149"/>
      <c r="B138" s="150"/>
      <c r="C138" s="151" t="s">
        <v>310</v>
      </c>
      <c r="D138" s="152"/>
      <c r="E138" s="152"/>
      <c r="F138" s="150"/>
      <c r="G138" s="150"/>
      <c r="H138" s="150"/>
      <c r="I138" s="239"/>
    </row>
    <row r="139" spans="1:9" s="5" customFormat="1" ht="14.25" thickBot="1">
      <c r="A139" s="247">
        <v>2012</v>
      </c>
      <c r="B139" s="248"/>
      <c r="C139" s="248"/>
      <c r="D139" s="249">
        <f>D140+D147+D163+D164</f>
        <v>12528852</v>
      </c>
      <c r="E139" s="249">
        <f>SUM(E140:E166)</f>
        <v>5530000</v>
      </c>
      <c r="F139" s="248"/>
      <c r="G139" s="250"/>
      <c r="H139" s="250"/>
      <c r="I139" s="251"/>
    </row>
    <row r="140" spans="1:9" s="5" customFormat="1" ht="14.25">
      <c r="A140" s="40" t="s">
        <v>232</v>
      </c>
      <c r="B140" s="41" t="s">
        <v>37</v>
      </c>
      <c r="C140" s="42" t="s">
        <v>113</v>
      </c>
      <c r="D140" s="43">
        <f>SUM(D141:D146)</f>
        <v>783202</v>
      </c>
      <c r="E140" s="44"/>
      <c r="F140" s="44"/>
      <c r="G140" s="153" t="s">
        <v>236</v>
      </c>
      <c r="H140" s="46">
        <v>41101</v>
      </c>
      <c r="I140" s="47" t="s">
        <v>31</v>
      </c>
    </row>
    <row r="141" spans="1:9" s="5" customFormat="1" ht="13.5">
      <c r="A141" s="24" t="s">
        <v>136</v>
      </c>
      <c r="B141" s="9"/>
      <c r="C141" s="9" t="s">
        <v>89</v>
      </c>
      <c r="D141" s="10">
        <v>160710</v>
      </c>
      <c r="E141" s="9"/>
      <c r="F141" s="9"/>
      <c r="G141" s="12"/>
      <c r="H141" s="12"/>
      <c r="I141" s="23"/>
    </row>
    <row r="142" spans="1:9" s="5" customFormat="1" ht="13.5">
      <c r="A142" s="24" t="s">
        <v>137</v>
      </c>
      <c r="B142" s="9"/>
      <c r="C142" s="9" t="s">
        <v>21</v>
      </c>
      <c r="D142" s="10">
        <v>75247</v>
      </c>
      <c r="E142" s="10"/>
      <c r="F142" s="10"/>
      <c r="G142" s="11"/>
      <c r="H142" s="11"/>
      <c r="I142" s="23"/>
    </row>
    <row r="143" spans="1:9" s="5" customFormat="1" ht="13.5">
      <c r="A143" s="24" t="s">
        <v>138</v>
      </c>
      <c r="B143" s="9"/>
      <c r="C143" s="9" t="s">
        <v>24</v>
      </c>
      <c r="D143" s="10">
        <v>475243</v>
      </c>
      <c r="E143" s="10"/>
      <c r="F143" s="10"/>
      <c r="G143" s="8"/>
      <c r="H143" s="11"/>
      <c r="I143" s="23"/>
    </row>
    <row r="144" spans="1:9" s="5" customFormat="1" ht="13.5">
      <c r="A144" s="24" t="s">
        <v>139</v>
      </c>
      <c r="B144" s="9"/>
      <c r="C144" s="9" t="s">
        <v>114</v>
      </c>
      <c r="D144" s="10">
        <v>19190</v>
      </c>
      <c r="E144" s="10"/>
      <c r="F144" s="10"/>
      <c r="G144" s="11"/>
      <c r="H144" s="11"/>
      <c r="I144" s="23"/>
    </row>
    <row r="145" spans="1:9" s="5" customFormat="1" ht="13.5">
      <c r="A145" s="24" t="s">
        <v>140</v>
      </c>
      <c r="B145" s="9"/>
      <c r="C145" s="9"/>
      <c r="D145" s="10">
        <v>21246</v>
      </c>
      <c r="E145" s="10"/>
      <c r="F145" s="10"/>
      <c r="G145" s="11"/>
      <c r="H145" s="11"/>
      <c r="I145" s="23"/>
    </row>
    <row r="146" spans="1:9" s="5" customFormat="1" ht="14.25" thickBot="1">
      <c r="A146" s="48" t="s">
        <v>141</v>
      </c>
      <c r="B146" s="30"/>
      <c r="C146" s="30"/>
      <c r="D146" s="49">
        <v>31566</v>
      </c>
      <c r="E146" s="49"/>
      <c r="F146" s="49"/>
      <c r="G146" s="50"/>
      <c r="H146" s="50"/>
      <c r="I146" s="32"/>
    </row>
    <row r="147" spans="1:9" s="5" customFormat="1" ht="14.25">
      <c r="A147" s="40" t="s">
        <v>142</v>
      </c>
      <c r="B147" s="41" t="s">
        <v>37</v>
      </c>
      <c r="C147" s="42" t="s">
        <v>34</v>
      </c>
      <c r="D147" s="43">
        <v>10622437</v>
      </c>
      <c r="E147" s="44">
        <v>4800000</v>
      </c>
      <c r="F147" s="44" t="s">
        <v>117</v>
      </c>
      <c r="G147" s="138">
        <v>270686</v>
      </c>
      <c r="H147" s="46">
        <v>41012</v>
      </c>
      <c r="I147" s="47" t="s">
        <v>31</v>
      </c>
    </row>
    <row r="148" spans="1:9" s="5" customFormat="1" ht="27">
      <c r="A148" s="24"/>
      <c r="B148" s="9"/>
      <c r="C148" s="9" t="s">
        <v>91</v>
      </c>
      <c r="D148" s="9"/>
      <c r="E148" s="9"/>
      <c r="F148" s="9"/>
      <c r="G148" s="12"/>
      <c r="H148" s="12"/>
      <c r="I148" s="23"/>
    </row>
    <row r="149" spans="1:9" s="5" customFormat="1" ht="13.5">
      <c r="A149" s="24"/>
      <c r="B149" s="9"/>
      <c r="C149" s="9" t="s">
        <v>101</v>
      </c>
      <c r="D149" s="9"/>
      <c r="E149" s="9"/>
      <c r="F149" s="9"/>
      <c r="G149" s="12"/>
      <c r="H149" s="12"/>
      <c r="I149" s="23"/>
    </row>
    <row r="150" spans="1:9" s="5" customFormat="1" ht="13.5">
      <c r="A150" s="24"/>
      <c r="B150" s="9"/>
      <c r="C150" s="9" t="s">
        <v>102</v>
      </c>
      <c r="D150" s="9"/>
      <c r="E150" s="9"/>
      <c r="F150" s="9"/>
      <c r="G150" s="12"/>
      <c r="H150" s="12"/>
      <c r="I150" s="23"/>
    </row>
    <row r="151" spans="1:9" s="5" customFormat="1" ht="13.5">
      <c r="A151" s="24"/>
      <c r="B151" s="9"/>
      <c r="C151" s="9" t="s">
        <v>103</v>
      </c>
      <c r="D151" s="9"/>
      <c r="E151" s="9"/>
      <c r="F151" s="9"/>
      <c r="G151" s="12"/>
      <c r="H151" s="12"/>
      <c r="I151" s="23"/>
    </row>
    <row r="152" spans="1:9" s="5" customFormat="1" ht="13.5">
      <c r="A152" s="24"/>
      <c r="B152" s="9"/>
      <c r="C152" s="9" t="s">
        <v>237</v>
      </c>
      <c r="D152" s="9"/>
      <c r="E152" s="9"/>
      <c r="F152" s="9"/>
      <c r="G152" s="12"/>
      <c r="H152" s="12"/>
      <c r="I152" s="23"/>
    </row>
    <row r="153" spans="1:9" s="5" customFormat="1" ht="13.5">
      <c r="A153" s="24"/>
      <c r="B153" s="9"/>
      <c r="C153" s="9" t="s">
        <v>104</v>
      </c>
      <c r="D153" s="9"/>
      <c r="E153" s="9"/>
      <c r="F153" s="9"/>
      <c r="G153" s="12"/>
      <c r="H153" s="12"/>
      <c r="I153" s="23"/>
    </row>
    <row r="154" spans="1:9" s="5" customFormat="1" ht="12.75" customHeight="1">
      <c r="A154" s="24"/>
      <c r="B154" s="9"/>
      <c r="C154" s="9" t="s">
        <v>105</v>
      </c>
      <c r="D154" s="9"/>
      <c r="E154" s="9"/>
      <c r="F154" s="9"/>
      <c r="G154" s="12"/>
      <c r="H154" s="12"/>
      <c r="I154" s="23"/>
    </row>
    <row r="155" spans="1:9" s="5" customFormat="1" ht="13.5">
      <c r="A155" s="24"/>
      <c r="B155" s="9"/>
      <c r="C155" s="9" t="s">
        <v>106</v>
      </c>
      <c r="D155" s="9"/>
      <c r="E155" s="9"/>
      <c r="F155" s="9"/>
      <c r="G155" s="12"/>
      <c r="H155" s="12"/>
      <c r="I155" s="23"/>
    </row>
    <row r="156" spans="1:9" s="5" customFormat="1" ht="27">
      <c r="A156" s="24"/>
      <c r="B156" s="9"/>
      <c r="C156" s="9" t="s">
        <v>35</v>
      </c>
      <c r="D156" s="9"/>
      <c r="E156" s="9"/>
      <c r="F156" s="9"/>
      <c r="G156" s="12"/>
      <c r="H156" s="12"/>
      <c r="I156" s="23"/>
    </row>
    <row r="157" spans="1:9" s="5" customFormat="1" ht="13.5">
      <c r="A157" s="24"/>
      <c r="B157" s="9"/>
      <c r="C157" s="9" t="s">
        <v>107</v>
      </c>
      <c r="D157" s="9"/>
      <c r="E157" s="9"/>
      <c r="F157" s="9"/>
      <c r="G157" s="12"/>
      <c r="H157" s="12"/>
      <c r="I157" s="23"/>
    </row>
    <row r="158" spans="1:9" s="5" customFormat="1" ht="13.5">
      <c r="A158" s="24"/>
      <c r="B158" s="9"/>
      <c r="C158" s="9" t="s">
        <v>108</v>
      </c>
      <c r="D158" s="9"/>
      <c r="E158" s="9"/>
      <c r="F158" s="9"/>
      <c r="G158" s="12"/>
      <c r="H158" s="12"/>
      <c r="I158" s="23"/>
    </row>
    <row r="159" spans="1:9" s="5" customFormat="1" ht="13.5">
      <c r="A159" s="24"/>
      <c r="B159" s="9"/>
      <c r="C159" s="9" t="s">
        <v>109</v>
      </c>
      <c r="D159" s="9"/>
      <c r="E159" s="9"/>
      <c r="F159" s="9"/>
      <c r="G159" s="12"/>
      <c r="H159" s="12"/>
      <c r="I159" s="23"/>
    </row>
    <row r="160" spans="1:9" s="5" customFormat="1" ht="13.5">
      <c r="A160" s="24"/>
      <c r="B160" s="9"/>
      <c r="C160" s="9" t="s">
        <v>110</v>
      </c>
      <c r="D160" s="9"/>
      <c r="E160" s="9"/>
      <c r="F160" s="9"/>
      <c r="G160" s="12"/>
      <c r="H160" s="12"/>
      <c r="I160" s="23"/>
    </row>
    <row r="161" spans="1:9" s="5" customFormat="1" ht="12.75" customHeight="1">
      <c r="A161" s="24"/>
      <c r="B161" s="9"/>
      <c r="C161" s="9" t="s">
        <v>111</v>
      </c>
      <c r="D161" s="9"/>
      <c r="E161" s="9"/>
      <c r="F161" s="9"/>
      <c r="G161" s="12"/>
      <c r="H161" s="12"/>
      <c r="I161" s="23"/>
    </row>
    <row r="162" spans="1:9" s="5" customFormat="1" ht="14.25" thickBot="1">
      <c r="A162" s="48"/>
      <c r="B162" s="30"/>
      <c r="C162" s="30" t="s">
        <v>112</v>
      </c>
      <c r="D162" s="30"/>
      <c r="E162" s="30"/>
      <c r="F162" s="30"/>
      <c r="G162" s="31"/>
      <c r="H162" s="31"/>
      <c r="I162" s="32"/>
    </row>
    <row r="163" spans="1:9" s="5" customFormat="1" ht="27.75" thickBot="1">
      <c r="A163" s="33" t="s">
        <v>100</v>
      </c>
      <c r="B163" s="97" t="s">
        <v>37</v>
      </c>
      <c r="C163" s="55" t="s">
        <v>242</v>
      </c>
      <c r="D163" s="98">
        <v>633937</v>
      </c>
      <c r="E163" s="99">
        <v>370000</v>
      </c>
      <c r="F163" s="99" t="s">
        <v>122</v>
      </c>
      <c r="G163" s="216" t="s">
        <v>243</v>
      </c>
      <c r="H163" s="217">
        <v>41012</v>
      </c>
      <c r="I163" s="218" t="s">
        <v>99</v>
      </c>
    </row>
    <row r="164" spans="1:9" s="5" customFormat="1" ht="14.25">
      <c r="A164" s="40" t="s">
        <v>96</v>
      </c>
      <c r="B164" s="41" t="s">
        <v>37</v>
      </c>
      <c r="C164" s="42" t="s">
        <v>237</v>
      </c>
      <c r="D164" s="43">
        <v>489276</v>
      </c>
      <c r="E164" s="44">
        <v>360000</v>
      </c>
      <c r="F164" s="44" t="s">
        <v>122</v>
      </c>
      <c r="G164" s="140" t="s">
        <v>98</v>
      </c>
      <c r="H164" s="46">
        <v>41012</v>
      </c>
      <c r="I164" s="47" t="s">
        <v>99</v>
      </c>
    </row>
    <row r="165" spans="1:9" s="5" customFormat="1" ht="27">
      <c r="A165" s="24"/>
      <c r="B165" s="9"/>
      <c r="C165" s="9" t="s">
        <v>92</v>
      </c>
      <c r="D165" s="9"/>
      <c r="E165" s="9"/>
      <c r="F165" s="9"/>
      <c r="G165" s="12"/>
      <c r="H165" s="12"/>
      <c r="I165" s="23"/>
    </row>
    <row r="166" spans="1:9" s="5" customFormat="1" ht="14.25" thickBot="1">
      <c r="A166" s="48"/>
      <c r="B166" s="30"/>
      <c r="C166" s="30" t="s">
        <v>97</v>
      </c>
      <c r="D166" s="30"/>
      <c r="E166" s="30"/>
      <c r="F166" s="30"/>
      <c r="G166" s="31"/>
      <c r="H166" s="31"/>
      <c r="I166" s="32"/>
    </row>
    <row r="167" spans="1:9" s="5" customFormat="1" ht="14.25" thickBot="1">
      <c r="A167" s="247">
        <v>2011</v>
      </c>
      <c r="B167" s="248"/>
      <c r="C167" s="248"/>
      <c r="D167" s="249">
        <f>D168+D176+D184+D211+D218+D223+D227</f>
        <v>14269298</v>
      </c>
      <c r="E167" s="249">
        <f>SUM(E184:E230)+E176</f>
        <v>7368280</v>
      </c>
      <c r="F167" s="248"/>
      <c r="G167" s="250"/>
      <c r="H167" s="250"/>
      <c r="I167" s="251"/>
    </row>
    <row r="168" spans="1:9" s="5" customFormat="1" ht="27">
      <c r="A168" s="40" t="s">
        <v>241</v>
      </c>
      <c r="B168" s="94" t="s">
        <v>37</v>
      </c>
      <c r="C168" s="147" t="s">
        <v>34</v>
      </c>
      <c r="D168" s="190">
        <v>2399909</v>
      </c>
      <c r="E168" s="44"/>
      <c r="F168" s="44"/>
      <c r="G168" s="215" t="s">
        <v>240</v>
      </c>
      <c r="H168" s="203">
        <v>40749</v>
      </c>
      <c r="I168" s="204" t="s">
        <v>31</v>
      </c>
    </row>
    <row r="169" spans="1:9" s="5" customFormat="1" ht="27">
      <c r="A169" s="24"/>
      <c r="B169" s="9"/>
      <c r="C169" s="9" t="s">
        <v>91</v>
      </c>
      <c r="D169" s="9"/>
      <c r="E169" s="9"/>
      <c r="F169" s="9"/>
      <c r="G169" s="12"/>
      <c r="H169" s="12"/>
      <c r="I169" s="23"/>
    </row>
    <row r="170" spans="1:9" s="5" customFormat="1" ht="27">
      <c r="A170" s="24"/>
      <c r="B170" s="9"/>
      <c r="C170" s="9" t="s">
        <v>92</v>
      </c>
      <c r="D170" s="9"/>
      <c r="E170" s="9"/>
      <c r="F170" s="9"/>
      <c r="G170" s="12"/>
      <c r="H170" s="12"/>
      <c r="I170" s="23"/>
    </row>
    <row r="171" spans="1:9" s="5" customFormat="1" ht="13.5">
      <c r="A171" s="24"/>
      <c r="B171" s="9"/>
      <c r="C171" s="9" t="s">
        <v>93</v>
      </c>
      <c r="D171" s="9"/>
      <c r="E171" s="9"/>
      <c r="F171" s="9"/>
      <c r="G171" s="12"/>
      <c r="H171" s="12"/>
      <c r="I171" s="23"/>
    </row>
    <row r="172" spans="1:9" s="5" customFormat="1" ht="13.5">
      <c r="A172" s="24"/>
      <c r="B172" s="9"/>
      <c r="C172" s="9" t="s">
        <v>237</v>
      </c>
      <c r="D172" s="9"/>
      <c r="E172" s="9"/>
      <c r="F172" s="9"/>
      <c r="G172" s="12"/>
      <c r="H172" s="12"/>
      <c r="I172" s="23"/>
    </row>
    <row r="173" spans="1:9" s="5" customFormat="1" ht="27">
      <c r="A173" s="24"/>
      <c r="B173" s="9"/>
      <c r="C173" s="9" t="s">
        <v>35</v>
      </c>
      <c r="D173" s="9"/>
      <c r="E173" s="9"/>
      <c r="F173" s="9"/>
      <c r="G173" s="12"/>
      <c r="H173" s="12"/>
      <c r="I173" s="23"/>
    </row>
    <row r="174" spans="1:9" s="5" customFormat="1" ht="13.5">
      <c r="A174" s="24"/>
      <c r="B174" s="9"/>
      <c r="C174" s="9" t="s">
        <v>94</v>
      </c>
      <c r="D174" s="9"/>
      <c r="E174" s="9"/>
      <c r="F174" s="9"/>
      <c r="G174" s="12"/>
      <c r="H174" s="12"/>
      <c r="I174" s="23"/>
    </row>
    <row r="175" spans="1:9" s="5" customFormat="1" ht="14.25" thickBot="1">
      <c r="A175" s="48"/>
      <c r="B175" s="30"/>
      <c r="C175" s="30" t="s">
        <v>95</v>
      </c>
      <c r="D175" s="30"/>
      <c r="E175" s="30"/>
      <c r="F175" s="30"/>
      <c r="G175" s="31"/>
      <c r="H175" s="31"/>
      <c r="I175" s="32"/>
    </row>
    <row r="176" spans="1:9" s="5" customFormat="1" ht="14.25">
      <c r="A176" s="40" t="s">
        <v>131</v>
      </c>
      <c r="B176" s="41" t="s">
        <v>37</v>
      </c>
      <c r="C176" s="42" t="s">
        <v>89</v>
      </c>
      <c r="D176" s="43">
        <f>SUM(D177:D178)</f>
        <v>1041027</v>
      </c>
      <c r="E176" s="51">
        <v>500000</v>
      </c>
      <c r="F176" s="44" t="s">
        <v>121</v>
      </c>
      <c r="G176" s="141" t="s">
        <v>233</v>
      </c>
      <c r="H176" s="46">
        <v>40717</v>
      </c>
      <c r="I176" s="60" t="s">
        <v>31</v>
      </c>
    </row>
    <row r="177" spans="1:9" s="5" customFormat="1" ht="13.5">
      <c r="A177" s="24" t="s">
        <v>143</v>
      </c>
      <c r="B177" s="9"/>
      <c r="C177" s="9" t="s">
        <v>86</v>
      </c>
      <c r="D177" s="10">
        <v>461892</v>
      </c>
      <c r="E177" s="10">
        <v>250000</v>
      </c>
      <c r="F177" s="10"/>
      <c r="G177" s="11"/>
      <c r="H177" s="11"/>
      <c r="I177" s="23"/>
    </row>
    <row r="178" spans="1:9" s="5" customFormat="1" ht="13.5">
      <c r="A178" s="24" t="s">
        <v>144</v>
      </c>
      <c r="B178" s="9"/>
      <c r="C178" s="9" t="s">
        <v>87</v>
      </c>
      <c r="D178" s="10">
        <v>579135</v>
      </c>
      <c r="E178" s="10">
        <v>250000</v>
      </c>
      <c r="F178" s="10"/>
      <c r="G178" s="11"/>
      <c r="H178" s="11"/>
      <c r="I178" s="23"/>
    </row>
    <row r="179" spans="1:9" s="5" customFormat="1" ht="13.5">
      <c r="A179" s="25"/>
      <c r="B179" s="9"/>
      <c r="C179" s="9" t="s">
        <v>247</v>
      </c>
      <c r="D179" s="8"/>
      <c r="E179" s="9"/>
      <c r="F179" s="9"/>
      <c r="G179" s="12"/>
      <c r="H179" s="12"/>
      <c r="I179" s="23"/>
    </row>
    <row r="180" spans="1:9" s="5" customFormat="1" ht="13.5">
      <c r="A180" s="24"/>
      <c r="B180" s="9"/>
      <c r="C180" s="9" t="s">
        <v>237</v>
      </c>
      <c r="D180" s="9"/>
      <c r="E180" s="9"/>
      <c r="F180" s="9"/>
      <c r="G180" s="12"/>
      <c r="H180" s="12"/>
      <c r="I180" s="23"/>
    </row>
    <row r="181" spans="1:9" s="5" customFormat="1" ht="13.5">
      <c r="A181" s="24"/>
      <c r="B181" s="9"/>
      <c r="C181" s="9" t="s">
        <v>88</v>
      </c>
      <c r="D181" s="9"/>
      <c r="E181" s="9"/>
      <c r="F181" s="9"/>
      <c r="G181" s="12"/>
      <c r="H181" s="12"/>
      <c r="I181" s="23"/>
    </row>
    <row r="182" spans="1:9" s="5" customFormat="1" ht="13.5">
      <c r="A182" s="24"/>
      <c r="B182" s="9"/>
      <c r="C182" s="9" t="s">
        <v>238</v>
      </c>
      <c r="D182" s="9"/>
      <c r="E182" s="9"/>
      <c r="F182" s="9"/>
      <c r="G182" s="12"/>
      <c r="H182" s="12"/>
      <c r="I182" s="23"/>
    </row>
    <row r="183" spans="1:9" s="5" customFormat="1" ht="14.25" thickBot="1">
      <c r="A183" s="48"/>
      <c r="B183" s="30"/>
      <c r="C183" s="30" t="s">
        <v>90</v>
      </c>
      <c r="D183" s="30"/>
      <c r="E183" s="30"/>
      <c r="F183" s="30"/>
      <c r="G183" s="31"/>
      <c r="H183" s="31"/>
      <c r="I183" s="32"/>
    </row>
    <row r="184" spans="1:9" s="5" customFormat="1" ht="27.75" thickBot="1">
      <c r="A184" s="131" t="s">
        <v>172</v>
      </c>
      <c r="B184" s="132"/>
      <c r="C184" s="132"/>
      <c r="D184" s="193">
        <f>D185+D190+D206+D237</f>
        <v>8753963</v>
      </c>
      <c r="E184" s="213">
        <v>6300000</v>
      </c>
      <c r="F184" s="214" t="s">
        <v>118</v>
      </c>
      <c r="G184" s="132"/>
      <c r="H184" s="132"/>
      <c r="I184" s="133"/>
    </row>
    <row r="185" spans="1:9" s="5" customFormat="1" ht="27">
      <c r="A185" s="40" t="s">
        <v>129</v>
      </c>
      <c r="B185" s="41"/>
      <c r="C185" s="147" t="s">
        <v>3</v>
      </c>
      <c r="D185" s="190">
        <f>SUM(D186:D188)</f>
        <v>2372669</v>
      </c>
      <c r="E185" s="41"/>
      <c r="F185" s="44"/>
      <c r="G185" s="207" t="s">
        <v>32</v>
      </c>
      <c r="H185" s="203">
        <v>40308</v>
      </c>
      <c r="I185" s="204" t="s">
        <v>31</v>
      </c>
    </row>
    <row r="186" spans="1:9" s="5" customFormat="1" ht="13.5">
      <c r="A186" s="24" t="s">
        <v>145</v>
      </c>
      <c r="B186" s="9"/>
      <c r="C186" s="15" t="s">
        <v>229</v>
      </c>
      <c r="D186" s="10">
        <v>243862</v>
      </c>
      <c r="E186" s="9"/>
      <c r="F186" s="9"/>
      <c r="G186" s="12"/>
      <c r="H186" s="12"/>
      <c r="I186" s="23"/>
    </row>
    <row r="187" spans="1:9" s="5" customFormat="1" ht="27">
      <c r="A187" s="24" t="s">
        <v>146</v>
      </c>
      <c r="B187" s="9"/>
      <c r="C187" s="9" t="s">
        <v>230</v>
      </c>
      <c r="D187" s="10">
        <v>511582</v>
      </c>
      <c r="E187" s="9"/>
      <c r="F187" s="9"/>
      <c r="G187" s="12"/>
      <c r="H187" s="12"/>
      <c r="I187" s="23"/>
    </row>
    <row r="188" spans="1:9" s="5" customFormat="1" ht="13.5">
      <c r="A188" s="24" t="s">
        <v>156</v>
      </c>
      <c r="B188" s="9"/>
      <c r="C188" s="8" t="s">
        <v>247</v>
      </c>
      <c r="D188" s="10">
        <v>1617225</v>
      </c>
      <c r="E188" s="13"/>
      <c r="F188" s="13"/>
      <c r="G188" s="137"/>
      <c r="H188" s="137"/>
      <c r="I188" s="23"/>
    </row>
    <row r="189" spans="1:9" s="5" customFormat="1" ht="14.25" thickBot="1">
      <c r="A189" s="48"/>
      <c r="B189" s="30"/>
      <c r="C189" s="61" t="s">
        <v>231</v>
      </c>
      <c r="D189" s="49"/>
      <c r="E189" s="62"/>
      <c r="F189" s="62"/>
      <c r="G189" s="63"/>
      <c r="H189" s="63"/>
      <c r="I189" s="32"/>
    </row>
    <row r="190" spans="1:9" s="5" customFormat="1" ht="27">
      <c r="A190" s="134" t="s">
        <v>130</v>
      </c>
      <c r="B190" s="39" t="s">
        <v>49</v>
      </c>
      <c r="C190" s="162" t="s">
        <v>63</v>
      </c>
      <c r="D190" s="163">
        <f>SUM(D191:D198)</f>
        <v>4590418</v>
      </c>
      <c r="E190" s="135"/>
      <c r="F190" s="36"/>
      <c r="G190" s="210" t="s">
        <v>235</v>
      </c>
      <c r="H190" s="211">
        <v>40602</v>
      </c>
      <c r="I190" s="212" t="s">
        <v>52</v>
      </c>
    </row>
    <row r="191" spans="1:9" s="5" customFormat="1" ht="13.5">
      <c r="A191" s="24" t="s">
        <v>147</v>
      </c>
      <c r="B191" s="9" t="s">
        <v>66</v>
      </c>
      <c r="C191" s="9" t="s">
        <v>247</v>
      </c>
      <c r="D191" s="10">
        <v>140892</v>
      </c>
      <c r="E191" s="9"/>
      <c r="F191" s="9"/>
      <c r="G191" s="12"/>
      <c r="H191" s="12"/>
      <c r="I191" s="23"/>
    </row>
    <row r="192" spans="1:9" s="5" customFormat="1" ht="13.5">
      <c r="A192" s="24" t="s">
        <v>148</v>
      </c>
      <c r="B192" s="9" t="s">
        <v>67</v>
      </c>
      <c r="C192" s="9" t="s">
        <v>72</v>
      </c>
      <c r="D192" s="10">
        <v>1156730</v>
      </c>
      <c r="E192" s="9"/>
      <c r="F192" s="9"/>
      <c r="G192" s="12"/>
      <c r="H192" s="12"/>
      <c r="I192" s="23"/>
    </row>
    <row r="193" spans="1:9" s="5" customFormat="1" ht="13.5">
      <c r="A193" s="24" t="s">
        <v>149</v>
      </c>
      <c r="B193" s="9" t="s">
        <v>68</v>
      </c>
      <c r="C193" s="9" t="s">
        <v>3</v>
      </c>
      <c r="D193" s="10">
        <v>578541</v>
      </c>
      <c r="E193" s="10"/>
      <c r="F193" s="10"/>
      <c r="G193" s="11"/>
      <c r="H193" s="11"/>
      <c r="I193" s="23"/>
    </row>
    <row r="194" spans="1:9" s="5" customFormat="1" ht="13.5" customHeight="1">
      <c r="A194" s="24" t="s">
        <v>150</v>
      </c>
      <c r="B194" s="9" t="s">
        <v>69</v>
      </c>
      <c r="C194" s="9" t="s">
        <v>73</v>
      </c>
      <c r="D194" s="10">
        <v>518585</v>
      </c>
      <c r="E194" s="10"/>
      <c r="F194" s="10"/>
      <c r="G194" s="11"/>
      <c r="H194" s="11"/>
      <c r="I194" s="23"/>
    </row>
    <row r="195" spans="1:9" s="5" customFormat="1" ht="41.25">
      <c r="A195" s="25" t="s">
        <v>151</v>
      </c>
      <c r="B195" s="9" t="s">
        <v>70</v>
      </c>
      <c r="C195" s="8" t="s">
        <v>74</v>
      </c>
      <c r="D195" s="209">
        <v>682164</v>
      </c>
      <c r="E195" s="10"/>
      <c r="F195" s="10"/>
      <c r="G195" s="11"/>
      <c r="H195" s="11"/>
      <c r="I195" s="23"/>
    </row>
    <row r="196" spans="1:9" s="5" customFormat="1" ht="41.25">
      <c r="A196" s="25" t="s">
        <v>152</v>
      </c>
      <c r="B196" s="9" t="s">
        <v>71</v>
      </c>
      <c r="C196" s="8" t="s">
        <v>75</v>
      </c>
      <c r="D196" s="209">
        <v>95836</v>
      </c>
      <c r="E196" s="10"/>
      <c r="F196" s="10"/>
      <c r="G196" s="11"/>
      <c r="H196" s="11"/>
      <c r="I196" s="23"/>
    </row>
    <row r="197" spans="1:9" s="5" customFormat="1" ht="13.5">
      <c r="A197" s="24" t="s">
        <v>153</v>
      </c>
      <c r="B197" s="9"/>
      <c r="C197" s="9" t="s">
        <v>76</v>
      </c>
      <c r="D197" s="10">
        <v>249047</v>
      </c>
      <c r="E197" s="10"/>
      <c r="F197" s="10"/>
      <c r="G197" s="11"/>
      <c r="H197" s="11"/>
      <c r="I197" s="23"/>
    </row>
    <row r="198" spans="1:9" s="5" customFormat="1" ht="13.5">
      <c r="A198" s="24" t="s">
        <v>154</v>
      </c>
      <c r="B198" s="9"/>
      <c r="C198" s="9" t="s">
        <v>42</v>
      </c>
      <c r="D198" s="10">
        <v>1168623</v>
      </c>
      <c r="E198" s="10"/>
      <c r="F198" s="10"/>
      <c r="G198" s="11"/>
      <c r="H198" s="11"/>
      <c r="I198" s="23"/>
    </row>
    <row r="199" spans="1:9" s="5" customFormat="1" ht="13.5">
      <c r="A199" s="25"/>
      <c r="B199" s="9"/>
      <c r="C199" s="9" t="s">
        <v>64</v>
      </c>
      <c r="D199" s="8"/>
      <c r="E199" s="10"/>
      <c r="F199" s="10"/>
      <c r="G199" s="11"/>
      <c r="H199" s="11"/>
      <c r="I199" s="23"/>
    </row>
    <row r="200" spans="1:9" s="5" customFormat="1" ht="13.5">
      <c r="A200" s="25"/>
      <c r="B200" s="9"/>
      <c r="C200" s="9" t="s">
        <v>77</v>
      </c>
      <c r="D200" s="8"/>
      <c r="E200" s="10"/>
      <c r="F200" s="10"/>
      <c r="G200" s="11"/>
      <c r="H200" s="11"/>
      <c r="I200" s="23"/>
    </row>
    <row r="201" spans="1:9" s="5" customFormat="1" ht="13.5">
      <c r="A201" s="24"/>
      <c r="B201" s="9"/>
      <c r="C201" s="9" t="s">
        <v>8</v>
      </c>
      <c r="D201" s="9"/>
      <c r="E201" s="9"/>
      <c r="F201" s="9"/>
      <c r="G201" s="12"/>
      <c r="H201" s="12"/>
      <c r="I201" s="23"/>
    </row>
    <row r="202" spans="1:9" s="5" customFormat="1" ht="13.5">
      <c r="A202" s="24"/>
      <c r="B202" s="9"/>
      <c r="C202" s="9" t="s">
        <v>78</v>
      </c>
      <c r="D202" s="9"/>
      <c r="E202" s="9"/>
      <c r="F202" s="9"/>
      <c r="G202" s="12"/>
      <c r="H202" s="12"/>
      <c r="I202" s="23"/>
    </row>
    <row r="203" spans="1:9" s="5" customFormat="1" ht="13.5">
      <c r="A203" s="24"/>
      <c r="B203" s="9"/>
      <c r="C203" s="9" t="s">
        <v>79</v>
      </c>
      <c r="D203" s="9"/>
      <c r="E203" s="9"/>
      <c r="F203" s="9"/>
      <c r="G203" s="12"/>
      <c r="H203" s="12"/>
      <c r="I203" s="23"/>
    </row>
    <row r="204" spans="1:9" s="5" customFormat="1" ht="13.5">
      <c r="A204" s="24"/>
      <c r="B204" s="9"/>
      <c r="C204" s="9" t="s">
        <v>9</v>
      </c>
      <c r="D204" s="9"/>
      <c r="E204" s="9"/>
      <c r="F204" s="9"/>
      <c r="G204" s="12"/>
      <c r="H204" s="12"/>
      <c r="I204" s="23"/>
    </row>
    <row r="205" spans="1:9" s="5" customFormat="1" ht="14.25" thickBot="1">
      <c r="A205" s="48"/>
      <c r="B205" s="30"/>
      <c r="C205" s="30" t="s">
        <v>80</v>
      </c>
      <c r="D205" s="30"/>
      <c r="E205" s="30"/>
      <c r="F205" s="30"/>
      <c r="G205" s="31"/>
      <c r="H205" s="31"/>
      <c r="I205" s="32"/>
    </row>
    <row r="206" spans="1:9" s="5" customFormat="1" ht="27">
      <c r="A206" s="64" t="s">
        <v>208</v>
      </c>
      <c r="B206" s="94" t="s">
        <v>37</v>
      </c>
      <c r="C206" s="42" t="s">
        <v>244</v>
      </c>
      <c r="D206" s="194">
        <v>712589</v>
      </c>
      <c r="E206" s="41"/>
      <c r="F206" s="44"/>
      <c r="G206" s="207" t="s">
        <v>245</v>
      </c>
      <c r="H206" s="203">
        <v>40683</v>
      </c>
      <c r="I206" s="204" t="s">
        <v>85</v>
      </c>
    </row>
    <row r="207" spans="1:9" s="5" customFormat="1" ht="13.5">
      <c r="A207" s="24"/>
      <c r="B207" s="9"/>
      <c r="C207" s="9" t="s">
        <v>81</v>
      </c>
      <c r="D207" s="9"/>
      <c r="E207" s="9"/>
      <c r="F207" s="9"/>
      <c r="G207" s="12"/>
      <c r="H207" s="12"/>
      <c r="I207" s="23"/>
    </row>
    <row r="208" spans="1:9" s="5" customFormat="1" ht="13.5">
      <c r="A208" s="24"/>
      <c r="B208" s="9"/>
      <c r="C208" s="9" t="s">
        <v>82</v>
      </c>
      <c r="D208" s="9"/>
      <c r="E208" s="9"/>
      <c r="F208" s="9"/>
      <c r="G208" s="12"/>
      <c r="H208" s="12"/>
      <c r="I208" s="26"/>
    </row>
    <row r="209" spans="1:9" s="5" customFormat="1" ht="27">
      <c r="A209" s="24"/>
      <c r="B209" s="9"/>
      <c r="C209" s="9" t="s">
        <v>83</v>
      </c>
      <c r="D209" s="9"/>
      <c r="E209" s="9"/>
      <c r="F209" s="9"/>
      <c r="G209" s="12"/>
      <c r="H209" s="12"/>
      <c r="I209" s="23"/>
    </row>
    <row r="210" spans="1:9" s="5" customFormat="1" ht="27.75" thickBot="1">
      <c r="A210" s="48"/>
      <c r="B210" s="30"/>
      <c r="C210" s="30" t="s">
        <v>84</v>
      </c>
      <c r="D210" s="30"/>
      <c r="E210" s="30"/>
      <c r="F210" s="30"/>
      <c r="G210" s="31"/>
      <c r="H210" s="31"/>
      <c r="I210" s="32"/>
    </row>
    <row r="211" spans="1:9" s="5" customFormat="1" ht="27">
      <c r="A211" s="40" t="s">
        <v>246</v>
      </c>
      <c r="B211" s="94" t="s">
        <v>37</v>
      </c>
      <c r="C211" s="147" t="s">
        <v>8</v>
      </c>
      <c r="D211" s="190">
        <v>791315</v>
      </c>
      <c r="E211" s="205">
        <v>200000</v>
      </c>
      <c r="F211" s="205" t="s">
        <v>117</v>
      </c>
      <c r="G211" s="207" t="s">
        <v>65</v>
      </c>
      <c r="H211" s="203">
        <v>40609</v>
      </c>
      <c r="I211" s="204" t="s">
        <v>31</v>
      </c>
    </row>
    <row r="212" spans="1:9" s="5" customFormat="1" ht="13.5">
      <c r="A212" s="24"/>
      <c r="B212" s="9"/>
      <c r="C212" s="9" t="s">
        <v>62</v>
      </c>
      <c r="D212" s="9"/>
      <c r="E212" s="9"/>
      <c r="F212" s="9"/>
      <c r="G212" s="12"/>
      <c r="H212" s="12"/>
      <c r="I212" s="23"/>
    </row>
    <row r="213" spans="1:9" s="5" customFormat="1" ht="13.5">
      <c r="A213" s="24"/>
      <c r="B213" s="9"/>
      <c r="C213" s="9" t="s">
        <v>42</v>
      </c>
      <c r="D213" s="9"/>
      <c r="E213" s="9"/>
      <c r="F213" s="9"/>
      <c r="G213" s="12"/>
      <c r="H213" s="12"/>
      <c r="I213" s="23"/>
    </row>
    <row r="214" spans="1:9" s="5" customFormat="1" ht="13.5">
      <c r="A214" s="24"/>
      <c r="B214" s="9"/>
      <c r="C214" s="9" t="s">
        <v>63</v>
      </c>
      <c r="D214" s="9"/>
      <c r="E214" s="9"/>
      <c r="F214" s="9"/>
      <c r="G214" s="12"/>
      <c r="H214" s="12"/>
      <c r="I214" s="23"/>
    </row>
    <row r="215" spans="1:9" s="5" customFormat="1" ht="13.5">
      <c r="A215" s="24"/>
      <c r="B215" s="9"/>
      <c r="C215" s="9" t="s">
        <v>3</v>
      </c>
      <c r="D215" s="9"/>
      <c r="E215" s="9"/>
      <c r="F215" s="9"/>
      <c r="G215" s="12"/>
      <c r="H215" s="12"/>
      <c r="I215" s="23"/>
    </row>
    <row r="216" spans="1:9" s="5" customFormat="1" ht="13.5">
      <c r="A216" s="24"/>
      <c r="B216" s="9"/>
      <c r="C216" s="9" t="s">
        <v>247</v>
      </c>
      <c r="D216" s="9"/>
      <c r="E216" s="9"/>
      <c r="F216" s="9"/>
      <c r="G216" s="12"/>
      <c r="H216" s="12"/>
      <c r="I216" s="23"/>
    </row>
    <row r="217" spans="1:9" s="5" customFormat="1" ht="14.25" thickBot="1">
      <c r="A217" s="48"/>
      <c r="B217" s="30"/>
      <c r="C217" s="30" t="s">
        <v>64</v>
      </c>
      <c r="D217" s="30"/>
      <c r="E217" s="30"/>
      <c r="F217" s="30"/>
      <c r="G217" s="31"/>
      <c r="H217" s="31"/>
      <c r="I217" s="32"/>
    </row>
    <row r="218" spans="1:9" s="5" customFormat="1" ht="13.5">
      <c r="A218" s="40" t="s">
        <v>54</v>
      </c>
      <c r="B218" s="41" t="s">
        <v>37</v>
      </c>
      <c r="C218" s="42" t="s">
        <v>57</v>
      </c>
      <c r="D218" s="43">
        <v>409200</v>
      </c>
      <c r="E218" s="65">
        <v>368280</v>
      </c>
      <c r="F218" s="44" t="s">
        <v>120</v>
      </c>
      <c r="G218" s="52" t="s">
        <v>60</v>
      </c>
      <c r="H218" s="46">
        <v>40563</v>
      </c>
      <c r="I218" s="47" t="s">
        <v>61</v>
      </c>
    </row>
    <row r="219" spans="1:9" s="5" customFormat="1" ht="13.5">
      <c r="A219" s="24"/>
      <c r="B219" s="9"/>
      <c r="C219" s="9" t="s">
        <v>55</v>
      </c>
      <c r="D219" s="9"/>
      <c r="E219" s="13"/>
      <c r="F219" s="9"/>
      <c r="G219" s="12"/>
      <c r="H219" s="12"/>
      <c r="I219" s="23"/>
    </row>
    <row r="220" spans="1:9" s="5" customFormat="1" ht="13.5">
      <c r="A220" s="24"/>
      <c r="B220" s="9"/>
      <c r="C220" s="9" t="s">
        <v>56</v>
      </c>
      <c r="D220" s="9"/>
      <c r="E220" s="9"/>
      <c r="F220" s="9"/>
      <c r="G220" s="12"/>
      <c r="H220" s="12"/>
      <c r="I220" s="23"/>
    </row>
    <row r="221" spans="1:9" s="5" customFormat="1" ht="13.5">
      <c r="A221" s="24"/>
      <c r="B221" s="9"/>
      <c r="C221" s="9" t="s">
        <v>58</v>
      </c>
      <c r="D221" s="9"/>
      <c r="E221" s="9"/>
      <c r="F221" s="9"/>
      <c r="G221" s="12"/>
      <c r="H221" s="12"/>
      <c r="I221" s="23"/>
    </row>
    <row r="222" spans="1:9" s="5" customFormat="1" ht="14.25" thickBot="1">
      <c r="A222" s="48"/>
      <c r="B222" s="30"/>
      <c r="C222" s="30" t="s">
        <v>59</v>
      </c>
      <c r="D222" s="30"/>
      <c r="E222" s="30"/>
      <c r="F222" s="30"/>
      <c r="G222" s="31"/>
      <c r="H222" s="31"/>
      <c r="I222" s="32"/>
    </row>
    <row r="223" spans="1:9" s="5" customFormat="1" ht="13.5">
      <c r="A223" s="64" t="s">
        <v>173</v>
      </c>
      <c r="B223" s="66"/>
      <c r="C223" s="42" t="s">
        <v>161</v>
      </c>
      <c r="D223" s="67">
        <f>D224+D225+D226</f>
        <v>275000</v>
      </c>
      <c r="E223" s="41"/>
      <c r="F223" s="41"/>
      <c r="G223" s="52"/>
      <c r="H223" s="52"/>
      <c r="I223" s="47"/>
    </row>
    <row r="224" spans="1:9" s="6" customFormat="1" ht="13.5">
      <c r="A224" s="27" t="s">
        <v>174</v>
      </c>
      <c r="B224" s="15"/>
      <c r="C224" s="16"/>
      <c r="D224" s="14">
        <v>50000</v>
      </c>
      <c r="E224" s="17"/>
      <c r="F224" s="17"/>
      <c r="G224" s="18"/>
      <c r="H224" s="18"/>
      <c r="I224" s="28"/>
    </row>
    <row r="225" spans="1:9" s="6" customFormat="1" ht="13.5">
      <c r="A225" s="29" t="s">
        <v>175</v>
      </c>
      <c r="B225" s="16"/>
      <c r="C225" s="16"/>
      <c r="D225" s="19">
        <v>100000</v>
      </c>
      <c r="E225" s="18"/>
      <c r="F225" s="18"/>
      <c r="G225" s="18"/>
      <c r="H225" s="18"/>
      <c r="I225" s="28"/>
    </row>
    <row r="226" spans="1:9" s="6" customFormat="1" ht="14.25" thickBot="1">
      <c r="A226" s="113" t="s">
        <v>176</v>
      </c>
      <c r="B226" s="114"/>
      <c r="C226" s="114"/>
      <c r="D226" s="115">
        <v>125000</v>
      </c>
      <c r="E226" s="116"/>
      <c r="F226" s="116"/>
      <c r="G226" s="117"/>
      <c r="H226" s="117"/>
      <c r="I226" s="118"/>
    </row>
    <row r="227" spans="1:9" s="6" customFormat="1" ht="27">
      <c r="A227" s="64" t="s">
        <v>220</v>
      </c>
      <c r="B227" s="146" t="s">
        <v>211</v>
      </c>
      <c r="C227" s="147" t="s">
        <v>226</v>
      </c>
      <c r="D227" s="190">
        <v>598884</v>
      </c>
      <c r="E227" s="119"/>
      <c r="F227" s="119"/>
      <c r="G227" s="120"/>
      <c r="H227" s="120"/>
      <c r="I227" s="121"/>
    </row>
    <row r="228" spans="1:9" s="6" customFormat="1" ht="13.5">
      <c r="A228" s="122"/>
      <c r="B228" s="123" t="s">
        <v>221</v>
      </c>
      <c r="C228" s="123" t="s">
        <v>225</v>
      </c>
      <c r="D228" s="124"/>
      <c r="E228" s="125"/>
      <c r="F228" s="125"/>
      <c r="G228" s="126"/>
      <c r="H228" s="126"/>
      <c r="I228" s="127"/>
    </row>
    <row r="229" spans="1:9" s="6" customFormat="1" ht="13.5">
      <c r="A229" s="27"/>
      <c r="B229" s="15" t="s">
        <v>222</v>
      </c>
      <c r="C229" s="15" t="s">
        <v>224</v>
      </c>
      <c r="D229" s="14"/>
      <c r="E229" s="17"/>
      <c r="F229" s="17"/>
      <c r="G229" s="18"/>
      <c r="H229" s="18"/>
      <c r="I229" s="28"/>
    </row>
    <row r="230" spans="1:9" s="6" customFormat="1" ht="27.75" thickBot="1">
      <c r="A230" s="68"/>
      <c r="B230" s="69" t="s">
        <v>223</v>
      </c>
      <c r="C230" s="69"/>
      <c r="D230" s="70"/>
      <c r="E230" s="71"/>
      <c r="F230" s="71"/>
      <c r="G230" s="72"/>
      <c r="H230" s="72"/>
      <c r="I230" s="73"/>
    </row>
    <row r="231" spans="1:9" s="5" customFormat="1" ht="14.25" thickBot="1">
      <c r="A231" s="253">
        <v>2010</v>
      </c>
      <c r="B231" s="254"/>
      <c r="C231" s="254"/>
      <c r="D231" s="255">
        <f>D232+D236+D241+D245+D246+D247+D248+D249+D250</f>
        <v>5472642</v>
      </c>
      <c r="E231" s="255">
        <f>SUM(E232:E250)</f>
        <v>3580954</v>
      </c>
      <c r="F231" s="254"/>
      <c r="G231" s="256"/>
      <c r="H231" s="256"/>
      <c r="I231" s="257"/>
    </row>
    <row r="232" spans="1:9" s="5" customFormat="1" ht="27">
      <c r="A232" s="40" t="s">
        <v>170</v>
      </c>
      <c r="B232" s="94" t="s">
        <v>49</v>
      </c>
      <c r="C232" s="147" t="s">
        <v>47</v>
      </c>
      <c r="D232" s="190">
        <v>1439527</v>
      </c>
      <c r="E232" s="130">
        <v>1295574</v>
      </c>
      <c r="F232" s="205" t="s">
        <v>120</v>
      </c>
      <c r="G232" s="202" t="s">
        <v>53</v>
      </c>
      <c r="H232" s="208"/>
      <c r="I232" s="204" t="s">
        <v>52</v>
      </c>
    </row>
    <row r="233" spans="1:9" s="5" customFormat="1" ht="13.5">
      <c r="A233" s="24"/>
      <c r="B233" s="9" t="s">
        <v>50</v>
      </c>
      <c r="C233" s="9" t="s">
        <v>46</v>
      </c>
      <c r="D233" s="9"/>
      <c r="E233" s="20"/>
      <c r="F233" s="9"/>
      <c r="G233" s="12"/>
      <c r="H233" s="12"/>
      <c r="I233" s="23"/>
    </row>
    <row r="234" spans="1:9" s="5" customFormat="1" ht="14.25" thickBot="1">
      <c r="A234" s="48"/>
      <c r="B234" s="30" t="s">
        <v>51</v>
      </c>
      <c r="C234" s="30" t="s">
        <v>48</v>
      </c>
      <c r="D234" s="30"/>
      <c r="E234" s="30"/>
      <c r="F234" s="30"/>
      <c r="G234" s="31"/>
      <c r="H234" s="31"/>
      <c r="I234" s="32"/>
    </row>
    <row r="235" spans="1:9" s="5" customFormat="1" ht="27">
      <c r="A235" s="206" t="s">
        <v>39</v>
      </c>
      <c r="B235" s="94" t="s">
        <v>37</v>
      </c>
      <c r="C235" s="147" t="s">
        <v>42</v>
      </c>
      <c r="D235" s="190">
        <f>SUM(D236:D237)</f>
        <v>1887534</v>
      </c>
      <c r="E235" s="205">
        <v>950000</v>
      </c>
      <c r="F235" s="41" t="s">
        <v>45</v>
      </c>
      <c r="G235" s="207" t="s">
        <v>234</v>
      </c>
      <c r="H235" s="203">
        <v>40385</v>
      </c>
      <c r="I235" s="204" t="s">
        <v>31</v>
      </c>
    </row>
    <row r="236" spans="1:9" s="5" customFormat="1" ht="13.5">
      <c r="A236" s="24" t="s">
        <v>155</v>
      </c>
      <c r="B236" s="9"/>
      <c r="C236" s="9" t="s">
        <v>40</v>
      </c>
      <c r="D236" s="21">
        <v>809247</v>
      </c>
      <c r="E236" s="9"/>
      <c r="F236" s="9"/>
      <c r="G236" s="12"/>
      <c r="H236" s="12"/>
      <c r="I236" s="23"/>
    </row>
    <row r="237" spans="1:9" s="5" customFormat="1" ht="41.25">
      <c r="A237" s="24" t="s">
        <v>228</v>
      </c>
      <c r="B237" s="9"/>
      <c r="C237" s="8" t="s">
        <v>3</v>
      </c>
      <c r="D237" s="195">
        <v>1078287</v>
      </c>
      <c r="E237" s="10"/>
      <c r="F237" s="10"/>
      <c r="G237" s="11"/>
      <c r="H237" s="11"/>
      <c r="I237" s="23"/>
    </row>
    <row r="238" spans="1:9" s="5" customFormat="1" ht="13.5">
      <c r="A238" s="25"/>
      <c r="B238" s="9"/>
      <c r="C238" s="9" t="s">
        <v>41</v>
      </c>
      <c r="D238" s="8"/>
      <c r="E238" s="10"/>
      <c r="F238" s="10"/>
      <c r="G238" s="11"/>
      <c r="H238" s="11"/>
      <c r="I238" s="23"/>
    </row>
    <row r="239" spans="1:9" s="5" customFormat="1" ht="13.5">
      <c r="A239" s="24"/>
      <c r="B239" s="9"/>
      <c r="C239" s="9" t="s">
        <v>43</v>
      </c>
      <c r="D239" s="9"/>
      <c r="E239" s="9"/>
      <c r="F239" s="9"/>
      <c r="G239" s="12"/>
      <c r="H239" s="12"/>
      <c r="I239" s="23"/>
    </row>
    <row r="240" spans="1:9" s="5" customFormat="1" ht="14.25" thickBot="1">
      <c r="A240" s="48"/>
      <c r="B240" s="30"/>
      <c r="C240" s="30" t="s">
        <v>44</v>
      </c>
      <c r="D240" s="30"/>
      <c r="E240" s="30"/>
      <c r="F240" s="30"/>
      <c r="G240" s="31"/>
      <c r="H240" s="31"/>
      <c r="I240" s="32"/>
    </row>
    <row r="241" spans="1:9" s="5" customFormat="1" ht="14.25">
      <c r="A241" s="40" t="s">
        <v>33</v>
      </c>
      <c r="B241" s="41" t="s">
        <v>37</v>
      </c>
      <c r="C241" s="42" t="s">
        <v>237</v>
      </c>
      <c r="D241" s="43">
        <v>2215519</v>
      </c>
      <c r="E241" s="44">
        <v>1144384</v>
      </c>
      <c r="F241" s="44" t="s">
        <v>119</v>
      </c>
      <c r="G241" s="140" t="s">
        <v>38</v>
      </c>
      <c r="H241" s="46">
        <v>40366</v>
      </c>
      <c r="I241" s="47" t="s">
        <v>31</v>
      </c>
    </row>
    <row r="242" spans="1:9" s="5" customFormat="1" ht="13.5">
      <c r="A242" s="24"/>
      <c r="B242" s="9"/>
      <c r="C242" s="9" t="s">
        <v>34</v>
      </c>
      <c r="D242" s="9"/>
      <c r="E242" s="9"/>
      <c r="F242" s="9"/>
      <c r="G242" s="12"/>
      <c r="H242" s="12"/>
      <c r="I242" s="23"/>
    </row>
    <row r="243" spans="1:9" s="5" customFormat="1" ht="27">
      <c r="A243" s="24"/>
      <c r="B243" s="9"/>
      <c r="C243" s="9" t="s">
        <v>35</v>
      </c>
      <c r="D243" s="9"/>
      <c r="E243" s="9"/>
      <c r="F243" s="9"/>
      <c r="G243" s="12"/>
      <c r="H243" s="12"/>
      <c r="I243" s="23"/>
    </row>
    <row r="244" spans="1:9" s="5" customFormat="1" ht="14.25" thickBot="1">
      <c r="A244" s="48"/>
      <c r="B244" s="30"/>
      <c r="C244" s="69" t="s">
        <v>36</v>
      </c>
      <c r="D244" s="30"/>
      <c r="E244" s="30"/>
      <c r="F244" s="30"/>
      <c r="G244" s="31"/>
      <c r="H244" s="31"/>
      <c r="I244" s="32"/>
    </row>
    <row r="245" spans="1:9" s="7" customFormat="1" ht="14.25" thickBot="1">
      <c r="A245" s="74" t="s">
        <v>177</v>
      </c>
      <c r="B245" s="128"/>
      <c r="C245" s="75" t="s">
        <v>160</v>
      </c>
      <c r="D245" s="76">
        <v>207138</v>
      </c>
      <c r="E245" s="77">
        <v>144996</v>
      </c>
      <c r="F245" s="78" t="s">
        <v>121</v>
      </c>
      <c r="G245" s="79"/>
      <c r="H245" s="79"/>
      <c r="I245" s="80"/>
    </row>
    <row r="246" spans="1:9" s="6" customFormat="1" ht="14.25" thickBot="1">
      <c r="A246" s="81" t="s">
        <v>178</v>
      </c>
      <c r="B246" s="58"/>
      <c r="C246" s="58" t="s">
        <v>158</v>
      </c>
      <c r="D246" s="82">
        <v>20000</v>
      </c>
      <c r="E246" s="58"/>
      <c r="F246" s="58"/>
      <c r="G246" s="83"/>
      <c r="H246" s="83"/>
      <c r="I246" s="84"/>
    </row>
    <row r="247" spans="1:9" s="6" customFormat="1" ht="14.25" thickBot="1">
      <c r="A247" s="81" t="s">
        <v>179</v>
      </c>
      <c r="B247" s="58"/>
      <c r="C247" s="58" t="s">
        <v>158</v>
      </c>
      <c r="D247" s="82">
        <v>82000</v>
      </c>
      <c r="E247" s="58"/>
      <c r="F247" s="58"/>
      <c r="G247" s="83"/>
      <c r="H247" s="83"/>
      <c r="I247" s="84"/>
    </row>
    <row r="248" spans="1:9" s="6" customFormat="1" ht="14.25" thickBot="1">
      <c r="A248" s="81" t="s">
        <v>180</v>
      </c>
      <c r="B248" s="58" t="s">
        <v>37</v>
      </c>
      <c r="C248" s="85" t="s">
        <v>160</v>
      </c>
      <c r="D248" s="82">
        <v>90211</v>
      </c>
      <c r="E248" s="86">
        <v>46000</v>
      </c>
      <c r="F248" s="58" t="s">
        <v>121</v>
      </c>
      <c r="G248" s="83"/>
      <c r="H248" s="83"/>
      <c r="I248" s="84"/>
    </row>
    <row r="249" spans="1:9" s="6" customFormat="1" ht="14.25" thickBot="1">
      <c r="A249" s="53" t="s">
        <v>163</v>
      </c>
      <c r="B249" s="128"/>
      <c r="C249" s="128"/>
      <c r="D249" s="57">
        <v>260000</v>
      </c>
      <c r="E249" s="54"/>
      <c r="F249" s="54"/>
      <c r="G249" s="83"/>
      <c r="H249" s="83"/>
      <c r="I249" s="84"/>
    </row>
    <row r="250" spans="1:9" s="6" customFormat="1" ht="14.25" thickBot="1">
      <c r="A250" s="53" t="s">
        <v>181</v>
      </c>
      <c r="B250" s="128"/>
      <c r="C250" s="128"/>
      <c r="D250" s="57">
        <v>349000</v>
      </c>
      <c r="E250" s="54"/>
      <c r="F250" s="54"/>
      <c r="G250" s="83"/>
      <c r="H250" s="83"/>
      <c r="I250" s="84"/>
    </row>
    <row r="251" spans="1:9" s="5" customFormat="1" ht="14.25" thickBot="1">
      <c r="A251" s="247">
        <v>2009</v>
      </c>
      <c r="B251" s="248"/>
      <c r="C251" s="248"/>
      <c r="D251" s="249">
        <f>D252+D259+D260+D261+D262+D263+D264+D265+D266</f>
        <v>6782162</v>
      </c>
      <c r="E251" s="249">
        <f>SUM(E252:E266)</f>
        <v>200000</v>
      </c>
      <c r="F251" s="248"/>
      <c r="G251" s="250"/>
      <c r="H251" s="250"/>
      <c r="I251" s="251"/>
    </row>
    <row r="252" spans="1:9" s="5" customFormat="1" ht="27">
      <c r="A252" s="40" t="s">
        <v>128</v>
      </c>
      <c r="B252" s="94" t="s">
        <v>49</v>
      </c>
      <c r="C252" s="147" t="s">
        <v>8</v>
      </c>
      <c r="D252" s="190">
        <v>2320500</v>
      </c>
      <c r="E252" s="205">
        <v>200000</v>
      </c>
      <c r="F252" s="205" t="s">
        <v>117</v>
      </c>
      <c r="G252" s="202" t="s">
        <v>14</v>
      </c>
      <c r="H252" s="203">
        <v>39819</v>
      </c>
      <c r="I252" s="204" t="s">
        <v>16</v>
      </c>
    </row>
    <row r="253" spans="1:9" s="5" customFormat="1" ht="13.5">
      <c r="A253" s="24"/>
      <c r="B253" s="9" t="s">
        <v>10</v>
      </c>
      <c r="C253" s="9" t="s">
        <v>3</v>
      </c>
      <c r="D253" s="9"/>
      <c r="E253" s="9"/>
      <c r="F253" s="9"/>
      <c r="G253" s="12"/>
      <c r="H253" s="12"/>
      <c r="I253" s="23" t="s">
        <v>17</v>
      </c>
    </row>
    <row r="254" spans="1:9" s="5" customFormat="1" ht="13.5">
      <c r="A254" s="24"/>
      <c r="B254" s="9" t="s">
        <v>11</v>
      </c>
      <c r="C254" s="9" t="s">
        <v>4</v>
      </c>
      <c r="D254" s="9"/>
      <c r="E254" s="9"/>
      <c r="F254" s="9"/>
      <c r="G254" s="12"/>
      <c r="H254" s="12"/>
      <c r="I254" s="23" t="s">
        <v>18</v>
      </c>
    </row>
    <row r="255" spans="1:9" s="5" customFormat="1" ht="13.5">
      <c r="A255" s="24"/>
      <c r="B255" s="9" t="s">
        <v>12</v>
      </c>
      <c r="C255" s="9" t="s">
        <v>5</v>
      </c>
      <c r="D255" s="9"/>
      <c r="E255" s="9"/>
      <c r="F255" s="9"/>
      <c r="G255" s="12"/>
      <c r="H255" s="12"/>
      <c r="I255" s="23"/>
    </row>
    <row r="256" spans="1:9" s="5" customFormat="1" ht="27">
      <c r="A256" s="24"/>
      <c r="B256" s="9" t="s">
        <v>13</v>
      </c>
      <c r="C256" s="8" t="s">
        <v>6</v>
      </c>
      <c r="D256" s="9"/>
      <c r="E256" s="9"/>
      <c r="F256" s="9"/>
      <c r="G256" s="12"/>
      <c r="H256" s="12"/>
      <c r="I256" s="23"/>
    </row>
    <row r="257" spans="1:9" s="5" customFormat="1" ht="13.5">
      <c r="A257" s="24"/>
      <c r="B257" s="9"/>
      <c r="C257" s="9" t="s">
        <v>7</v>
      </c>
      <c r="D257" s="9"/>
      <c r="E257" s="9"/>
      <c r="F257" s="9"/>
      <c r="G257" s="12"/>
      <c r="H257" s="12"/>
      <c r="I257" s="23"/>
    </row>
    <row r="258" spans="1:9" s="5" customFormat="1" ht="14.25" thickBot="1">
      <c r="A258" s="48"/>
      <c r="B258" s="30"/>
      <c r="C258" s="30" t="s">
        <v>9</v>
      </c>
      <c r="D258" s="30"/>
      <c r="E258" s="30"/>
      <c r="F258" s="30"/>
      <c r="G258" s="31"/>
      <c r="H258" s="31"/>
      <c r="I258" s="32"/>
    </row>
    <row r="259" spans="1:9" s="6" customFormat="1" ht="14.25" thickBot="1">
      <c r="A259" s="81" t="s">
        <v>189</v>
      </c>
      <c r="B259" s="58" t="s">
        <v>37</v>
      </c>
      <c r="C259" s="85" t="s">
        <v>159</v>
      </c>
      <c r="D259" s="110">
        <v>1681790</v>
      </c>
      <c r="E259" s="83"/>
      <c r="F259" s="83"/>
      <c r="G259" s="83"/>
      <c r="H259" s="83"/>
      <c r="I259" s="84"/>
    </row>
    <row r="260" spans="1:9" s="6" customFormat="1" ht="14.25" thickBot="1">
      <c r="A260" s="81" t="s">
        <v>188</v>
      </c>
      <c r="B260" s="58" t="s">
        <v>37</v>
      </c>
      <c r="C260" s="85" t="s">
        <v>159</v>
      </c>
      <c r="D260" s="110">
        <v>480000</v>
      </c>
      <c r="E260" s="83"/>
      <c r="F260" s="83"/>
      <c r="G260" s="83"/>
      <c r="H260" s="83"/>
      <c r="I260" s="84"/>
    </row>
    <row r="261" spans="1:9" s="6" customFormat="1" ht="14.25" thickBot="1">
      <c r="A261" s="53" t="s">
        <v>187</v>
      </c>
      <c r="B261" s="54"/>
      <c r="C261" s="54" t="s">
        <v>158</v>
      </c>
      <c r="D261" s="56">
        <v>407317</v>
      </c>
      <c r="E261" s="109"/>
      <c r="F261" s="109"/>
      <c r="G261" s="83"/>
      <c r="H261" s="83"/>
      <c r="I261" s="84"/>
    </row>
    <row r="262" spans="1:9" s="6" customFormat="1" ht="14.25" thickBot="1">
      <c r="A262" s="53" t="s">
        <v>186</v>
      </c>
      <c r="B262" s="54" t="s">
        <v>37</v>
      </c>
      <c r="C262" s="108" t="s">
        <v>168</v>
      </c>
      <c r="D262" s="56">
        <v>499573</v>
      </c>
      <c r="E262" s="109"/>
      <c r="F262" s="109"/>
      <c r="G262" s="83"/>
      <c r="H262" s="83"/>
      <c r="I262" s="84"/>
    </row>
    <row r="263" spans="1:9" s="6" customFormat="1" ht="14.25" thickBot="1">
      <c r="A263" s="53" t="s">
        <v>185</v>
      </c>
      <c r="B263" s="128"/>
      <c r="C263" s="128"/>
      <c r="D263" s="56">
        <v>490705</v>
      </c>
      <c r="E263" s="109"/>
      <c r="F263" s="109"/>
      <c r="G263" s="83"/>
      <c r="H263" s="83"/>
      <c r="I263" s="84"/>
    </row>
    <row r="264" spans="1:9" s="6" customFormat="1" ht="14.25" thickBot="1">
      <c r="A264" s="53" t="s">
        <v>184</v>
      </c>
      <c r="B264" s="128"/>
      <c r="C264" s="128"/>
      <c r="D264" s="56">
        <v>158277</v>
      </c>
      <c r="E264" s="109"/>
      <c r="F264" s="109"/>
      <c r="G264" s="83"/>
      <c r="H264" s="83"/>
      <c r="I264" s="84"/>
    </row>
    <row r="265" spans="1:9" s="6" customFormat="1" ht="14.25" thickBot="1">
      <c r="A265" s="53" t="s">
        <v>183</v>
      </c>
      <c r="B265" s="54"/>
      <c r="C265" s="54" t="s">
        <v>158</v>
      </c>
      <c r="D265" s="56">
        <v>601000</v>
      </c>
      <c r="E265" s="109"/>
      <c r="F265" s="109"/>
      <c r="G265" s="83"/>
      <c r="H265" s="83"/>
      <c r="I265" s="84"/>
    </row>
    <row r="266" spans="1:9" s="6" customFormat="1" ht="14.25" thickBot="1">
      <c r="A266" s="81" t="s">
        <v>182</v>
      </c>
      <c r="B266" s="58" t="s">
        <v>37</v>
      </c>
      <c r="C266" s="85" t="s">
        <v>160</v>
      </c>
      <c r="D266" s="82">
        <v>143000</v>
      </c>
      <c r="E266" s="83"/>
      <c r="F266" s="83"/>
      <c r="G266" s="83"/>
      <c r="H266" s="83"/>
      <c r="I266" s="84"/>
    </row>
    <row r="267" spans="1:9" s="246" customFormat="1" ht="14.25" thickBot="1">
      <c r="A267" s="247">
        <v>2008</v>
      </c>
      <c r="B267" s="248"/>
      <c r="C267" s="248"/>
      <c r="D267" s="249">
        <f>D268+D285+D286+D287+D288+D289+D290+D291+D292+D293+D294</f>
        <v>17818565</v>
      </c>
      <c r="E267" s="249">
        <f>SUM(E268:E294)</f>
        <v>11938277</v>
      </c>
      <c r="F267" s="248"/>
      <c r="G267" s="250"/>
      <c r="H267" s="250"/>
      <c r="I267" s="251"/>
    </row>
    <row r="268" spans="1:9" s="5" customFormat="1" ht="14.25" thickBot="1">
      <c r="A268" s="53" t="s">
        <v>135</v>
      </c>
      <c r="B268" s="97"/>
      <c r="C268" s="97"/>
      <c r="D268" s="98">
        <f>D269+D274+D278+D282</f>
        <v>12833952</v>
      </c>
      <c r="E268" s="99">
        <v>11754277</v>
      </c>
      <c r="F268" s="97"/>
      <c r="G268" s="97"/>
      <c r="H268" s="97"/>
      <c r="I268" s="100"/>
    </row>
    <row r="269" spans="1:9" s="5" customFormat="1" ht="13.5">
      <c r="A269" s="91" t="s">
        <v>127</v>
      </c>
      <c r="B269" s="94" t="s">
        <v>211</v>
      </c>
      <c r="C269" s="129" t="s">
        <v>239</v>
      </c>
      <c r="D269" s="130">
        <v>2690412</v>
      </c>
      <c r="E269" s="44"/>
      <c r="F269" s="44"/>
      <c r="G269" s="52" t="s">
        <v>20</v>
      </c>
      <c r="H269" s="46">
        <v>39581</v>
      </c>
      <c r="I269" s="47" t="s">
        <v>19</v>
      </c>
    </row>
    <row r="270" spans="1:9" s="5" customFormat="1" ht="13.5">
      <c r="A270" s="87"/>
      <c r="B270" s="8" t="s">
        <v>213</v>
      </c>
      <c r="C270" s="8" t="s">
        <v>215</v>
      </c>
      <c r="D270" s="95"/>
      <c r="E270" s="92"/>
      <c r="F270" s="92"/>
      <c r="G270" s="88"/>
      <c r="H270" s="93"/>
      <c r="I270" s="89"/>
    </row>
    <row r="271" spans="1:9" s="5" customFormat="1" ht="13.5">
      <c r="A271" s="87"/>
      <c r="B271" s="8" t="s">
        <v>214</v>
      </c>
      <c r="C271" s="9" t="s">
        <v>108</v>
      </c>
      <c r="D271" s="95"/>
      <c r="E271" s="92"/>
      <c r="F271" s="92"/>
      <c r="G271" s="88"/>
      <c r="H271" s="93"/>
      <c r="I271" s="89"/>
    </row>
    <row r="272" spans="1:9" s="5" customFormat="1" ht="13.5">
      <c r="A272" s="87"/>
      <c r="B272" s="8"/>
      <c r="C272" s="15" t="s">
        <v>24</v>
      </c>
      <c r="D272" s="95"/>
      <c r="E272" s="92"/>
      <c r="F272" s="92"/>
      <c r="G272" s="88"/>
      <c r="H272" s="93"/>
      <c r="I272" s="89"/>
    </row>
    <row r="273" spans="1:9" s="5" customFormat="1" ht="14.25" thickBot="1">
      <c r="A273" s="87"/>
      <c r="B273" s="196"/>
      <c r="C273" s="196" t="s">
        <v>216</v>
      </c>
      <c r="D273" s="95"/>
      <c r="E273" s="92"/>
      <c r="F273" s="92"/>
      <c r="G273" s="88"/>
      <c r="H273" s="93"/>
      <c r="I273" s="89"/>
    </row>
    <row r="274" spans="1:9" s="5" customFormat="1" ht="27">
      <c r="A274" s="91" t="s">
        <v>132</v>
      </c>
      <c r="B274" s="94" t="s">
        <v>217</v>
      </c>
      <c r="C274" s="22" t="s">
        <v>3</v>
      </c>
      <c r="D274" s="130">
        <v>720424</v>
      </c>
      <c r="E274" s="44"/>
      <c r="F274" s="44"/>
      <c r="G274" s="202" t="s">
        <v>23</v>
      </c>
      <c r="H274" s="203">
        <v>39597</v>
      </c>
      <c r="I274" s="204" t="s">
        <v>22</v>
      </c>
    </row>
    <row r="275" spans="1:9" s="5" customFormat="1" ht="13.5">
      <c r="A275" s="24"/>
      <c r="B275" s="8" t="s">
        <v>218</v>
      </c>
      <c r="C275" s="8" t="s">
        <v>159</v>
      </c>
      <c r="D275" s="14"/>
      <c r="E275" s="10"/>
      <c r="F275" s="10"/>
      <c r="G275" s="12"/>
      <c r="H275" s="197"/>
      <c r="I275" s="23"/>
    </row>
    <row r="276" spans="1:9" s="5" customFormat="1" ht="13.5">
      <c r="A276" s="24"/>
      <c r="B276" s="8" t="s">
        <v>219</v>
      </c>
      <c r="C276" s="8" t="s">
        <v>6</v>
      </c>
      <c r="D276" s="14"/>
      <c r="E276" s="10"/>
      <c r="F276" s="10"/>
      <c r="G276" s="12"/>
      <c r="H276" s="197"/>
      <c r="I276" s="23"/>
    </row>
    <row r="277" spans="1:9" s="5" customFormat="1" ht="14.25" thickBot="1">
      <c r="A277" s="48"/>
      <c r="B277" s="61"/>
      <c r="C277" s="61" t="s">
        <v>4</v>
      </c>
      <c r="D277" s="70"/>
      <c r="E277" s="49"/>
      <c r="F277" s="49"/>
      <c r="G277" s="31"/>
      <c r="H277" s="102"/>
      <c r="I277" s="32"/>
    </row>
    <row r="278" spans="1:9" s="5" customFormat="1" ht="13.5">
      <c r="A278" s="96" t="s">
        <v>133</v>
      </c>
      <c r="B278" s="39" t="s">
        <v>10</v>
      </c>
      <c r="C278" s="90" t="s">
        <v>24</v>
      </c>
      <c r="D278" s="124">
        <v>8114759</v>
      </c>
      <c r="E278" s="36"/>
      <c r="F278" s="36"/>
      <c r="G278" s="139">
        <v>2700575</v>
      </c>
      <c r="H278" s="37">
        <v>39794</v>
      </c>
      <c r="I278" s="38" t="s">
        <v>25</v>
      </c>
    </row>
    <row r="279" spans="1:9" s="5" customFormat="1" ht="27">
      <c r="A279" s="24"/>
      <c r="B279" s="9" t="s">
        <v>209</v>
      </c>
      <c r="C279" s="15" t="s">
        <v>35</v>
      </c>
      <c r="D279" s="15"/>
      <c r="E279" s="9"/>
      <c r="F279" s="9"/>
      <c r="G279" s="12"/>
      <c r="H279" s="12"/>
      <c r="I279" s="23" t="s">
        <v>26</v>
      </c>
    </row>
    <row r="280" spans="1:9" ht="13.5">
      <c r="A280" s="24"/>
      <c r="B280" s="9" t="s">
        <v>12</v>
      </c>
      <c r="C280" s="15" t="s">
        <v>237</v>
      </c>
      <c r="D280" s="14"/>
      <c r="E280" s="9"/>
      <c r="F280" s="9"/>
      <c r="G280" s="12"/>
      <c r="H280" s="12"/>
      <c r="I280" s="23" t="s">
        <v>27</v>
      </c>
    </row>
    <row r="281" spans="1:9" ht="14.25" thickBot="1">
      <c r="A281" s="48"/>
      <c r="B281" s="151" t="s">
        <v>11</v>
      </c>
      <c r="C281" s="30" t="s">
        <v>108</v>
      </c>
      <c r="D281" s="70"/>
      <c r="E281" s="30"/>
      <c r="F281" s="30"/>
      <c r="G281" s="31"/>
      <c r="H281" s="31"/>
      <c r="I281" s="32"/>
    </row>
    <row r="282" spans="1:9" ht="13.5">
      <c r="A282" s="91" t="s">
        <v>134</v>
      </c>
      <c r="B282" s="41" t="s">
        <v>211</v>
      </c>
      <c r="C282" s="42" t="s">
        <v>207</v>
      </c>
      <c r="D282" s="65">
        <v>1308357</v>
      </c>
      <c r="E282" s="44"/>
      <c r="F282" s="44"/>
      <c r="G282" s="45"/>
      <c r="H282" s="46">
        <v>40056</v>
      </c>
      <c r="I282" s="47" t="s">
        <v>28</v>
      </c>
    </row>
    <row r="283" spans="1:9" ht="13.5">
      <c r="A283" s="24"/>
      <c r="B283" s="9" t="s">
        <v>212</v>
      </c>
      <c r="C283" s="15" t="s">
        <v>227</v>
      </c>
      <c r="D283" s="9"/>
      <c r="E283" s="9"/>
      <c r="F283" s="9"/>
      <c r="G283" s="12"/>
      <c r="H283" s="12"/>
      <c r="I283" s="23" t="s">
        <v>29</v>
      </c>
    </row>
    <row r="284" spans="1:9" ht="14.25" thickBot="1">
      <c r="A284" s="48"/>
      <c r="B284" s="30" t="s">
        <v>51</v>
      </c>
      <c r="C284" s="31" t="s">
        <v>210</v>
      </c>
      <c r="D284" s="30"/>
      <c r="E284" s="30"/>
      <c r="F284" s="30"/>
      <c r="G284" s="31"/>
      <c r="H284" s="31"/>
      <c r="I284" s="32" t="s">
        <v>30</v>
      </c>
    </row>
    <row r="285" spans="1:9" s="6" customFormat="1" ht="14.25" thickBot="1">
      <c r="A285" s="53" t="s">
        <v>190</v>
      </c>
      <c r="B285" s="54" t="s">
        <v>37</v>
      </c>
      <c r="C285" s="108" t="s">
        <v>21</v>
      </c>
      <c r="D285" s="56">
        <v>1159746</v>
      </c>
      <c r="E285" s="109"/>
      <c r="F285" s="109"/>
      <c r="G285" s="83"/>
      <c r="H285" s="83"/>
      <c r="I285" s="84"/>
    </row>
    <row r="286" spans="1:9" s="6" customFormat="1" ht="14.25" thickBot="1">
      <c r="A286" s="53" t="s">
        <v>191</v>
      </c>
      <c r="B286" s="128"/>
      <c r="C286" s="85" t="s">
        <v>171</v>
      </c>
      <c r="D286" s="56">
        <v>287888</v>
      </c>
      <c r="E286" s="109"/>
      <c r="F286" s="109"/>
      <c r="G286" s="83"/>
      <c r="H286" s="83"/>
      <c r="I286" s="84"/>
    </row>
    <row r="287" spans="1:9" s="6" customFormat="1" ht="14.25" thickBot="1">
      <c r="A287" s="53" t="s">
        <v>192</v>
      </c>
      <c r="B287" s="54" t="s">
        <v>37</v>
      </c>
      <c r="C287" s="108" t="s">
        <v>21</v>
      </c>
      <c r="D287" s="56">
        <v>417526</v>
      </c>
      <c r="E287" s="109"/>
      <c r="F287" s="109"/>
      <c r="G287" s="83"/>
      <c r="H287" s="83"/>
      <c r="I287" s="84"/>
    </row>
    <row r="288" spans="1:9" s="6" customFormat="1" ht="13.5" customHeight="1" thickBot="1">
      <c r="A288" s="81" t="s">
        <v>193</v>
      </c>
      <c r="B288" s="58"/>
      <c r="C288" s="58" t="s">
        <v>158</v>
      </c>
      <c r="D288" s="110">
        <v>22691</v>
      </c>
      <c r="E288" s="83"/>
      <c r="F288" s="83"/>
      <c r="G288" s="83"/>
      <c r="H288" s="83"/>
      <c r="I288" s="84"/>
    </row>
    <row r="289" spans="1:9" s="6" customFormat="1" ht="14.25" thickBot="1">
      <c r="A289" s="53" t="s">
        <v>157</v>
      </c>
      <c r="B289" s="54" t="s">
        <v>37</v>
      </c>
      <c r="C289" s="108" t="s">
        <v>21</v>
      </c>
      <c r="D289" s="56">
        <v>621354</v>
      </c>
      <c r="E289" s="109"/>
      <c r="F289" s="109"/>
      <c r="G289" s="83"/>
      <c r="H289" s="83"/>
      <c r="I289" s="84"/>
    </row>
    <row r="290" spans="1:9" s="6" customFormat="1" ht="14.25" thickBot="1">
      <c r="A290" s="53" t="s">
        <v>194</v>
      </c>
      <c r="B290" s="54"/>
      <c r="C290" s="54" t="s">
        <v>158</v>
      </c>
      <c r="D290" s="56">
        <v>839000</v>
      </c>
      <c r="E290" s="109"/>
      <c r="F290" s="109"/>
      <c r="G290" s="83"/>
      <c r="H290" s="83"/>
      <c r="I290" s="84"/>
    </row>
    <row r="291" spans="1:9" s="6" customFormat="1" ht="14.25" thickBot="1">
      <c r="A291" s="81" t="s">
        <v>195</v>
      </c>
      <c r="B291" s="58" t="s">
        <v>37</v>
      </c>
      <c r="C291" s="85" t="s">
        <v>21</v>
      </c>
      <c r="D291" s="110">
        <v>260959</v>
      </c>
      <c r="E291" s="83"/>
      <c r="F291" s="83"/>
      <c r="G291" s="83"/>
      <c r="H291" s="83"/>
      <c r="I291" s="84"/>
    </row>
    <row r="292" spans="1:9" s="6" customFormat="1" ht="14.25" thickBot="1">
      <c r="A292" s="81" t="s">
        <v>196</v>
      </c>
      <c r="B292" s="58" t="s">
        <v>37</v>
      </c>
      <c r="C292" s="85" t="s">
        <v>210</v>
      </c>
      <c r="D292" s="110">
        <v>429000</v>
      </c>
      <c r="E292" s="86">
        <v>184000</v>
      </c>
      <c r="F292" s="83"/>
      <c r="G292" s="83"/>
      <c r="H292" s="83"/>
      <c r="I292" s="84"/>
    </row>
    <row r="293" spans="1:9" s="6" customFormat="1" ht="13.5" customHeight="1" thickBot="1">
      <c r="A293" s="53" t="s">
        <v>162</v>
      </c>
      <c r="B293" s="128"/>
      <c r="C293" s="128"/>
      <c r="D293" s="57">
        <v>690000</v>
      </c>
      <c r="E293" s="109"/>
      <c r="F293" s="109"/>
      <c r="G293" s="83"/>
      <c r="H293" s="83"/>
      <c r="I293" s="84"/>
    </row>
    <row r="294" spans="1:9" s="6" customFormat="1" ht="12.75" customHeight="1" thickBot="1">
      <c r="A294" s="53" t="s">
        <v>197</v>
      </c>
      <c r="B294" s="128"/>
      <c r="C294" s="128"/>
      <c r="D294" s="57">
        <v>256449</v>
      </c>
      <c r="E294" s="109"/>
      <c r="F294" s="109"/>
      <c r="G294" s="83"/>
      <c r="H294" s="83"/>
      <c r="I294" s="84"/>
    </row>
    <row r="295" spans="1:9" s="241" customFormat="1" ht="14.25" thickBot="1">
      <c r="A295" s="252">
        <v>2007</v>
      </c>
      <c r="B295" s="242"/>
      <c r="C295" s="242"/>
      <c r="D295" s="243">
        <f>D296+D297+D298+D299+D300+D301+D302+D303+D304+D305</f>
        <v>8066678</v>
      </c>
      <c r="E295" s="243">
        <f>SUM(E296:E305)</f>
        <v>300000</v>
      </c>
      <c r="F295" s="242"/>
      <c r="G295" s="244"/>
      <c r="H295" s="244"/>
      <c r="I295" s="245"/>
    </row>
    <row r="296" spans="1:9" s="6" customFormat="1" ht="14.25" thickBot="1">
      <c r="A296" s="81" t="s">
        <v>198</v>
      </c>
      <c r="B296" s="58" t="s">
        <v>37</v>
      </c>
      <c r="C296" s="85" t="s">
        <v>159</v>
      </c>
      <c r="D296" s="110">
        <v>493103</v>
      </c>
      <c r="E296" s="58"/>
      <c r="F296" s="58"/>
      <c r="G296" s="58"/>
      <c r="H296" s="58"/>
      <c r="I296" s="59"/>
    </row>
    <row r="297" spans="1:9" s="6" customFormat="1" ht="14.25" thickBot="1">
      <c r="A297" s="198" t="s">
        <v>199</v>
      </c>
      <c r="B297" s="103" t="s">
        <v>37</v>
      </c>
      <c r="C297" s="111" t="s">
        <v>159</v>
      </c>
      <c r="D297" s="112">
        <v>3541257</v>
      </c>
      <c r="E297" s="103"/>
      <c r="F297" s="103"/>
      <c r="G297" s="103" t="s">
        <v>165</v>
      </c>
      <c r="H297" s="104">
        <v>39153</v>
      </c>
      <c r="I297" s="105" t="s">
        <v>99</v>
      </c>
    </row>
    <row r="298" spans="1:9" s="6" customFormat="1" ht="14.25" thickBot="1">
      <c r="A298" s="81" t="s">
        <v>200</v>
      </c>
      <c r="B298" s="58" t="s">
        <v>37</v>
      </c>
      <c r="C298" s="85" t="s">
        <v>159</v>
      </c>
      <c r="D298" s="110">
        <v>482000</v>
      </c>
      <c r="E298" s="58"/>
      <c r="F298" s="58"/>
      <c r="G298" s="58"/>
      <c r="H298" s="58"/>
      <c r="I298" s="59"/>
    </row>
    <row r="299" spans="1:9" s="6" customFormat="1" ht="14.25" thickBot="1">
      <c r="A299" s="199" t="s">
        <v>201</v>
      </c>
      <c r="B299" s="106" t="s">
        <v>37</v>
      </c>
      <c r="C299" s="200" t="s">
        <v>166</v>
      </c>
      <c r="D299" s="201">
        <v>2042529</v>
      </c>
      <c r="E299" s="106"/>
      <c r="F299" s="106"/>
      <c r="G299" s="106"/>
      <c r="H299" s="106"/>
      <c r="I299" s="107"/>
    </row>
    <row r="300" spans="1:9" s="6" customFormat="1" ht="14.25" thickBot="1">
      <c r="A300" s="81" t="s">
        <v>202</v>
      </c>
      <c r="B300" s="58"/>
      <c r="C300" s="58" t="s">
        <v>158</v>
      </c>
      <c r="D300" s="110">
        <v>53000</v>
      </c>
      <c r="E300" s="58"/>
      <c r="F300" s="58"/>
      <c r="G300" s="58"/>
      <c r="H300" s="58"/>
      <c r="I300" s="59"/>
    </row>
    <row r="301" spans="1:9" s="6" customFormat="1" ht="14.25" thickBot="1">
      <c r="A301" s="81" t="s">
        <v>203</v>
      </c>
      <c r="B301" s="58" t="s">
        <v>37</v>
      </c>
      <c r="C301" s="85" t="s">
        <v>166</v>
      </c>
      <c r="D301" s="110">
        <v>652508</v>
      </c>
      <c r="E301" s="86">
        <v>300000</v>
      </c>
      <c r="F301" s="58" t="s">
        <v>121</v>
      </c>
      <c r="G301" s="58"/>
      <c r="H301" s="58"/>
      <c r="I301" s="59"/>
    </row>
    <row r="302" spans="1:9" s="6" customFormat="1" ht="14.25" thickBot="1">
      <c r="A302" s="81" t="s">
        <v>204</v>
      </c>
      <c r="B302" s="58" t="s">
        <v>37</v>
      </c>
      <c r="C302" s="85" t="s">
        <v>167</v>
      </c>
      <c r="D302" s="110">
        <v>233210</v>
      </c>
      <c r="E302" s="58"/>
      <c r="F302" s="58"/>
      <c r="G302" s="58"/>
      <c r="H302" s="58"/>
      <c r="I302" s="59"/>
    </row>
    <row r="303" spans="1:9" s="6" customFormat="1" ht="14.25" thickBot="1">
      <c r="A303" s="81" t="s">
        <v>205</v>
      </c>
      <c r="B303" s="128"/>
      <c r="C303" s="85" t="s">
        <v>167</v>
      </c>
      <c r="D303" s="110">
        <v>120000</v>
      </c>
      <c r="E303" s="58"/>
      <c r="F303" s="58"/>
      <c r="G303" s="58"/>
      <c r="H303" s="58"/>
      <c r="I303" s="59"/>
    </row>
    <row r="304" spans="1:9" s="6" customFormat="1" ht="14.25" thickBot="1">
      <c r="A304" s="81" t="s">
        <v>206</v>
      </c>
      <c r="B304" s="128"/>
      <c r="C304" s="85" t="s">
        <v>171</v>
      </c>
      <c r="D304" s="110">
        <v>147071</v>
      </c>
      <c r="E304" s="58"/>
      <c r="F304" s="58"/>
      <c r="G304" s="58"/>
      <c r="H304" s="58"/>
      <c r="I304" s="59"/>
    </row>
    <row r="305" spans="1:9" s="6" customFormat="1" ht="13.5" customHeight="1" thickBot="1">
      <c r="A305" s="53" t="s">
        <v>164</v>
      </c>
      <c r="B305" s="128"/>
      <c r="C305" s="108" t="s">
        <v>169</v>
      </c>
      <c r="D305" s="56">
        <v>302000</v>
      </c>
      <c r="E305" s="54"/>
      <c r="F305" s="54"/>
      <c r="G305" s="58"/>
      <c r="H305" s="58"/>
      <c r="I305" s="59"/>
    </row>
    <row r="307" ht="13.5">
      <c r="D307" s="4"/>
    </row>
    <row r="308" ht="13.5">
      <c r="D308" s="4"/>
    </row>
    <row r="309" ht="13.5">
      <c r="D309" s="4"/>
    </row>
    <row r="310" ht="13.5">
      <c r="D310" s="4"/>
    </row>
    <row r="311" ht="13.5">
      <c r="D311" s="4"/>
    </row>
    <row r="312" spans="1:6" ht="13.5">
      <c r="A312" s="1"/>
      <c r="B312" s="1"/>
      <c r="C312" s="1"/>
      <c r="D312" s="2"/>
      <c r="E312" s="1"/>
      <c r="F312" s="1"/>
    </row>
    <row r="313" spans="1:6" ht="13.5">
      <c r="A313" s="1"/>
      <c r="B313" s="1"/>
      <c r="C313" s="1"/>
      <c r="D313" s="2"/>
      <c r="E313" s="1"/>
      <c r="F313" s="1"/>
    </row>
    <row r="314" spans="1:6" ht="13.5">
      <c r="A314" s="1"/>
      <c r="B314" s="1"/>
      <c r="C314" s="1"/>
      <c r="D314" s="2"/>
      <c r="E314" s="1"/>
      <c r="F314" s="1"/>
    </row>
    <row r="315" spans="1:6" ht="13.5">
      <c r="A315" s="1"/>
      <c r="B315" s="1"/>
      <c r="C315" s="1"/>
      <c r="D315" s="2"/>
      <c r="E315" s="2"/>
      <c r="F315" s="1"/>
    </row>
    <row r="316" spans="1:6" ht="13.5">
      <c r="A316" s="1"/>
      <c r="B316" s="1"/>
      <c r="C316" s="1"/>
      <c r="D316" s="2"/>
      <c r="E316" s="2"/>
      <c r="F316" s="1"/>
    </row>
    <row r="317" spans="1:6" ht="13.5">
      <c r="A317" s="1"/>
      <c r="B317" s="1"/>
      <c r="C317" s="1"/>
      <c r="D317" s="2"/>
      <c r="E317" s="1"/>
      <c r="F317" s="1"/>
    </row>
    <row r="318" spans="1:6" ht="13.5">
      <c r="A318" s="1"/>
      <c r="B318" s="1"/>
      <c r="C318" s="1"/>
      <c r="D318" s="1"/>
      <c r="E318" s="2"/>
      <c r="F318" s="1"/>
    </row>
    <row r="319" spans="1:6" ht="13.5">
      <c r="A319" s="1"/>
      <c r="B319" s="1"/>
      <c r="C319" s="1"/>
      <c r="D319" s="2"/>
      <c r="E319" s="1"/>
      <c r="F319" s="1"/>
    </row>
    <row r="320" spans="1:6" ht="13.5">
      <c r="A320" s="1"/>
      <c r="B320" s="1"/>
      <c r="C320" s="1"/>
      <c r="D320" s="2"/>
      <c r="E320" s="1"/>
      <c r="F320" s="1"/>
    </row>
    <row r="321" spans="1:6" ht="13.5">
      <c r="A321" s="1"/>
      <c r="B321" s="1"/>
      <c r="C321" s="1"/>
      <c r="D321" s="2"/>
      <c r="E321" s="1"/>
      <c r="F321" s="1"/>
    </row>
    <row r="322" spans="1:6" ht="13.5">
      <c r="A322" s="1"/>
      <c r="B322" s="1"/>
      <c r="C322" s="1"/>
      <c r="D322" s="2"/>
      <c r="E322" s="1"/>
      <c r="F322" s="1"/>
    </row>
    <row r="323" spans="1:6" ht="13.5">
      <c r="A323" s="1"/>
      <c r="B323" s="1"/>
      <c r="C323" s="1"/>
      <c r="D323" s="2"/>
      <c r="E323" s="1"/>
      <c r="F323" s="1"/>
    </row>
    <row r="324" spans="1:6" ht="13.5">
      <c r="A324" s="1"/>
      <c r="B324" s="1"/>
      <c r="C324" s="1"/>
      <c r="D324" s="2"/>
      <c r="E324" s="1"/>
      <c r="F324" s="1"/>
    </row>
    <row r="325" spans="1:6" ht="13.5">
      <c r="A325" s="1"/>
      <c r="B325" s="1"/>
      <c r="C325" s="1"/>
      <c r="D325" s="2"/>
      <c r="E325" s="1"/>
      <c r="F325" s="1"/>
    </row>
    <row r="326" spans="1:6" ht="13.5">
      <c r="A326" s="1"/>
      <c r="B326" s="1"/>
      <c r="C326" s="1"/>
      <c r="D326" s="2"/>
      <c r="E326" s="1"/>
      <c r="F326" s="1"/>
    </row>
    <row r="327" spans="1:6" ht="13.5">
      <c r="A327" s="1"/>
      <c r="B327" s="1"/>
      <c r="C327" s="1"/>
      <c r="D327" s="2"/>
      <c r="E327" s="1"/>
      <c r="F327" s="1"/>
    </row>
    <row r="328" ht="13.5">
      <c r="D328" s="4"/>
    </row>
    <row r="329" ht="13.5">
      <c r="D329" s="4"/>
    </row>
    <row r="330" spans="1:6" ht="13.5">
      <c r="A330" s="1"/>
      <c r="B330" s="1"/>
      <c r="C330" s="1"/>
      <c r="D330" s="2"/>
      <c r="E330" s="1"/>
      <c r="F330" s="1"/>
    </row>
    <row r="331" spans="1:6" ht="13.5">
      <c r="A331" s="1"/>
      <c r="B331" s="1"/>
      <c r="C331" s="1"/>
      <c r="D331" s="2"/>
      <c r="E331" s="1"/>
      <c r="F331" s="1"/>
    </row>
    <row r="332" spans="1:6" ht="13.5">
      <c r="A332" s="1"/>
      <c r="B332" s="1"/>
      <c r="C332" s="1"/>
      <c r="D332" s="1"/>
      <c r="E332" s="1"/>
      <c r="F332" s="1"/>
    </row>
    <row r="333" spans="1:6" ht="13.5">
      <c r="A333" s="1"/>
      <c r="B333" s="1"/>
      <c r="C333" s="1"/>
      <c r="D333" s="2"/>
      <c r="E333" s="1"/>
      <c r="F333" s="1"/>
    </row>
    <row r="334" spans="1:6" ht="13.5">
      <c r="A334" s="1"/>
      <c r="B334" s="1"/>
      <c r="C334" s="1"/>
      <c r="D334" s="2"/>
      <c r="E334" s="1"/>
      <c r="F334" s="1"/>
    </row>
    <row r="335" spans="1:6" ht="13.5">
      <c r="A335" s="1"/>
      <c r="B335" s="1"/>
      <c r="C335" s="1"/>
      <c r="D335" s="2"/>
      <c r="E335" s="1"/>
      <c r="F335" s="1"/>
    </row>
    <row r="336" spans="1:6" ht="13.5">
      <c r="A336" s="1"/>
      <c r="B336" s="1"/>
      <c r="C336" s="1"/>
      <c r="D336" s="2"/>
      <c r="E336" s="1"/>
      <c r="F336" s="1"/>
    </row>
    <row r="337" spans="1:6" ht="13.5" customHeight="1">
      <c r="A337" s="1"/>
      <c r="B337" s="1"/>
      <c r="C337" s="1"/>
      <c r="D337" s="2"/>
      <c r="E337" s="1"/>
      <c r="F337" s="1"/>
    </row>
    <row r="338" ht="13.5">
      <c r="D338" s="4"/>
    </row>
    <row r="339" ht="13.5">
      <c r="D339" s="4"/>
    </row>
    <row r="340" ht="13.5">
      <c r="D340" s="4"/>
    </row>
    <row r="341" ht="13.5">
      <c r="D341" s="4"/>
    </row>
    <row r="343" ht="13.5">
      <c r="D343" s="4"/>
    </row>
    <row r="344" ht="13.5" customHeight="1">
      <c r="D344" s="4"/>
    </row>
    <row r="345" ht="13.5">
      <c r="D345" s="4"/>
    </row>
    <row r="346" ht="13.5" customHeight="1">
      <c r="D346" s="4"/>
    </row>
    <row r="347" ht="13.5">
      <c r="D347" s="4"/>
    </row>
    <row r="348" ht="13.5">
      <c r="D348" s="4"/>
    </row>
    <row r="349" ht="13.5">
      <c r="D349" s="4"/>
    </row>
    <row r="350" ht="18" customHeight="1">
      <c r="D350" s="4"/>
    </row>
    <row r="351" ht="12" customHeight="1">
      <c r="D351" s="4"/>
    </row>
    <row r="354" spans="4:5" ht="13.5">
      <c r="D354" s="4"/>
      <c r="E354" s="4"/>
    </row>
  </sheetData>
  <sheetProtection/>
  <hyperlinks>
    <hyperlink ref="G140" r:id="rId1" display="014/2012"/>
    <hyperlink ref="G147" r:id="rId2" display="270686"/>
    <hyperlink ref="G163" r:id="rId3" display="Miroslav Horák"/>
    <hyperlink ref="G164" r:id="rId4" display="21003/2012"/>
    <hyperlink ref="G168" r:id="rId5" display="02700668"/>
    <hyperlink ref="G176" r:id="rId6" display="11/2011"/>
    <hyperlink ref="G185" r:id="rId7" display="841/NCLF/034/2010"/>
    <hyperlink ref="G190" r:id="rId8" display="306 09 2126"/>
    <hyperlink ref="G206" r:id="rId9" display="Technické služby OL"/>
    <hyperlink ref="G211" r:id="rId10" display="7201/2011/1033"/>
    <hyperlink ref="G235" r:id="rId11" display="10103/OL"/>
    <hyperlink ref="G241" r:id="rId12" display="21005/2010"/>
    <hyperlink ref="G128" r:id="rId13" display="012/13"/>
    <hyperlink ref="G121" r:id="rId14" display="http://www.vrbatky.cz/file.php?nid=1105&amp;oid=3312006"/>
    <hyperlink ref="G118" r:id="rId15" display="Insta CZ"/>
    <hyperlink ref="G108" r:id="rId16" display="143/10/2013/OD"/>
    <hyperlink ref="G116" r:id="rId17" display="21674_2"/>
    <hyperlink ref="G117" r:id="rId18" display="21674_1"/>
    <hyperlink ref="G115" r:id="rId19" display="21675"/>
    <hyperlink ref="G112" r:id="rId20" display="21762"/>
    <hyperlink ref="G104" r:id="rId21" display="Koalice pro řeky"/>
    <hyperlink ref="G92" r:id="rId22" display="18/2014"/>
    <hyperlink ref="G87" r:id="rId23" display="14022"/>
    <hyperlink ref="G81" r:id="rId24" display="21867"/>
    <hyperlink ref="G135" r:id="rId25" display="S133400020"/>
    <hyperlink ref="G86" r:id="rId26" display="S133400020 1"/>
    <hyperlink ref="G66" r:id="rId27" display="6/2015"/>
    <hyperlink ref="G65" r:id="rId28" display="S133400020 2"/>
    <hyperlink ref="G57" r:id="rId29" display="12/2015"/>
    <hyperlink ref="G64" r:id="rId30" display="56-SML-2015-VE"/>
    <hyperlink ref="G54" r:id="rId31" display="PS"/>
    <hyperlink ref="G58" r:id="rId32" display="12/2015 1"/>
    <hyperlink ref="G59" r:id="rId33" display="12/2015 2"/>
    <hyperlink ref="G48" r:id="rId34" display="MH"/>
    <hyperlink ref="G51" r:id="rId35" display="MH"/>
    <hyperlink ref="G40" r:id="rId36" display="ELKOPLAST"/>
    <hyperlink ref="G46" r:id="rId37" display="I-TEC Czech"/>
    <hyperlink ref="G52" r:id="rId38" display="MH dodatek"/>
    <hyperlink ref="G55" r:id="rId39" display="150813"/>
    <hyperlink ref="G34" r:id="rId40" display="H40-04-16"/>
    <hyperlink ref="G28" r:id="rId41" display="ENVIPARTNER"/>
    <hyperlink ref="G31" r:id="rId42" display="14/2016"/>
    <hyperlink ref="G38" r:id="rId43" display="MD"/>
    <hyperlink ref="G20" r:id="rId44" display="K16064"/>
    <hyperlink ref="G15" r:id="rId45" display="022/2016"/>
    <hyperlink ref="G7" r:id="rId46" display="První chráněná dílna"/>
    <hyperlink ref="G4" r:id="rId47" display="Drozd"/>
  </hyperlinks>
  <printOptions headings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Smička</dc:creator>
  <cp:keywords/>
  <dc:description/>
  <cp:lastModifiedBy>Martin Salek</cp:lastModifiedBy>
  <cp:lastPrinted>2013-02-25T18:27:11Z</cp:lastPrinted>
  <dcterms:created xsi:type="dcterms:W3CDTF">2013-01-17T07:55:42Z</dcterms:created>
  <dcterms:modified xsi:type="dcterms:W3CDTF">2016-09-27T12:10:48Z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